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/>
  <mc:AlternateContent xmlns:mc="http://schemas.openxmlformats.org/markup-compatibility/2006">
    <mc:Choice Requires="x15">
      <x15ac:absPath xmlns:x15ac="http://schemas.microsoft.com/office/spreadsheetml/2010/11/ac" url="C:\Users\ricar\Desktop\"/>
    </mc:Choice>
  </mc:AlternateContent>
  <bookViews>
    <workbookView xWindow="0" yWindow="0" windowWidth="20490" windowHeight="7530" activeTab="1" xr2:uid="{00000000-000D-0000-FFFF-FFFF00000000}"/>
  </bookViews>
  <sheets>
    <sheet name="a) Cond. Prob." sheetId="1" r:id="rId1"/>
    <sheet name="c) Tree diagram" sheetId="2" r:id="rId2"/>
  </sheets>
  <calcPr calcId="171027" iterateDelta="9.9999999999999995E-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" i="2" l="1"/>
  <c r="Q4" i="2" s="1"/>
  <c r="S8" i="2"/>
  <c r="Q9" i="2" s="1"/>
  <c r="M9" i="2"/>
  <c r="I24" i="2" s="1"/>
  <c r="J23" i="2" s="1"/>
  <c r="S13" i="2"/>
  <c r="Q14" i="2"/>
  <c r="S18" i="2"/>
  <c r="Q19" i="2" s="1"/>
  <c r="S23" i="2"/>
  <c r="Q24" i="2" s="1"/>
  <c r="M24" i="2"/>
  <c r="S28" i="2"/>
  <c r="Q29" i="2"/>
  <c r="S33" i="2"/>
  <c r="Q34" i="2" s="1"/>
  <c r="S38" i="2"/>
  <c r="Q39" i="2" s="1"/>
  <c r="M39" i="2"/>
  <c r="S43" i="2"/>
  <c r="Q44" i="2"/>
  <c r="S48" i="2"/>
  <c r="Q49" i="2" s="1"/>
  <c r="S53" i="2"/>
  <c r="M54" i="2"/>
  <c r="I69" i="2" s="1"/>
  <c r="J68" i="2" s="1"/>
  <c r="Q54" i="2"/>
  <c r="S58" i="2"/>
  <c r="Q59" i="2" s="1"/>
  <c r="S63" i="2"/>
  <c r="Q64" i="2"/>
  <c r="S68" i="2"/>
  <c r="E69" i="2"/>
  <c r="A69" i="2" s="1"/>
  <c r="B68" i="2" s="1"/>
  <c r="M69" i="2"/>
  <c r="Q69" i="2"/>
  <c r="S73" i="2"/>
  <c r="Q74" i="2" s="1"/>
  <c r="S78" i="2"/>
  <c r="Q79" i="2"/>
  <c r="S83" i="2"/>
  <c r="M84" i="2"/>
  <c r="Q84" i="2"/>
  <c r="S88" i="2"/>
  <c r="Q89" i="2" s="1"/>
  <c r="S93" i="2"/>
  <c r="Q94" i="2"/>
  <c r="S98" i="2"/>
  <c r="Q99" i="2" s="1"/>
  <c r="M99" i="2"/>
  <c r="S103" i="2"/>
  <c r="Q104" i="2"/>
  <c r="S108" i="2"/>
  <c r="Q109" i="2" s="1"/>
  <c r="S113" i="2"/>
  <c r="Q114" i="2" s="1"/>
  <c r="I114" i="2"/>
  <c r="J113" i="2" s="1"/>
  <c r="M114" i="2"/>
  <c r="S118" i="2"/>
  <c r="Q119" i="2" s="1"/>
  <c r="S123" i="2"/>
  <c r="Q124" i="2"/>
  <c r="S128" i="2"/>
  <c r="Q129" i="2" s="1"/>
  <c r="M129" i="2"/>
  <c r="S133" i="2"/>
  <c r="Q134" i="2"/>
</calcChain>
</file>

<file path=xl/sharedStrings.xml><?xml version="1.0" encoding="utf-8"?>
<sst xmlns="http://schemas.openxmlformats.org/spreadsheetml/2006/main" count="62" uniqueCount="21">
  <si>
    <t>Joint Probabilities</t>
  </si>
  <si>
    <t>Actual Demand</t>
  </si>
  <si>
    <t>Forecasted Demand</t>
  </si>
  <si>
    <t>Low</t>
  </si>
  <si>
    <t>Medium</t>
  </si>
  <si>
    <t>High</t>
  </si>
  <si>
    <t xml:space="preserve">Conditional Probabilities For </t>
  </si>
  <si>
    <t>Given Forecasted Demands</t>
  </si>
  <si>
    <t>Low Demand Occurs</t>
  </si>
  <si>
    <t>Conditional Probabilities from part a.</t>
  </si>
  <si>
    <t>Probabilities of Low, Medium and High Forecasts can be ontained from Joint Probabilities table</t>
  </si>
  <si>
    <t>Payoffs from matrix on problem 9</t>
  </si>
  <si>
    <t>Build Small Development</t>
  </si>
  <si>
    <t>Med. Demand Occurs</t>
  </si>
  <si>
    <t>High Demand Occurs</t>
  </si>
  <si>
    <t>Low Demand Forecast</t>
  </si>
  <si>
    <t>Build Med. Development</t>
  </si>
  <si>
    <t>Build Large Development</t>
  </si>
  <si>
    <t>Hire Consultant</t>
  </si>
  <si>
    <t>Med. Demand Forecast</t>
  </si>
  <si>
    <t>High Demand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</si>
</sst>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0" fillId="0" borderId="0" xfId="0" applyNumberFormat="1" applyAlignment="1">
      <alignment horizontal="center"/>
    </xf>
    <xf numFmtId="0" fontId="0" fillId="2" borderId="0" xfId="0" applyFill="1"/>
    <xf numFmtId="0" fontId="4" fillId="0" borderId="0" xfId="0" applyFont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67</xdr:row>
      <xdr:rowOff>0</xdr:rowOff>
    </xdr:from>
    <xdr:to>
      <xdr:col>2</xdr:col>
      <xdr:colOff>0</xdr:colOff>
      <xdr:row>68</xdr:row>
      <xdr:rowOff>0</xdr:rowOff>
    </xdr:to>
    <xdr:sp macro="" textlink="">
      <xdr:nvSpPr>
        <xdr:cNvPr id="2" name="Solver_shape$B$6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 bwMode="auto">
        <a:xfrm>
          <a:off x="609600" y="12268200"/>
          <a:ext cx="152400" cy="152400"/>
        </a:xfrm>
        <a:prstGeom prst="flowChartProcess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67</xdr:row>
      <xdr:rowOff>76200</xdr:rowOff>
    </xdr:from>
    <xdr:to>
      <xdr:col>1</xdr:col>
      <xdr:colOff>0</xdr:colOff>
      <xdr:row>67</xdr:row>
      <xdr:rowOff>76200</xdr:rowOff>
    </xdr:to>
    <xdr:cxnSp macro="">
      <xdr:nvCxnSpPr>
        <xdr:cNvPr id="3" name="Solver_line$B$6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 bwMode="auto">
        <a:xfrm>
          <a:off x="0" y="12344400"/>
          <a:ext cx="609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0</xdr:colOff>
      <xdr:row>67</xdr:row>
      <xdr:rowOff>76200</xdr:rowOff>
    </xdr:from>
    <xdr:to>
      <xdr:col>3</xdr:col>
      <xdr:colOff>0</xdr:colOff>
      <xdr:row>67</xdr:row>
      <xdr:rowOff>76200</xdr:rowOff>
    </xdr:to>
    <xdr:cxnSp macro="">
      <xdr:nvCxnSpPr>
        <xdr:cNvPr id="4" name="Solver_shapecon$F$6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 bwMode="auto">
        <a:xfrm>
          <a:off x="762000" y="12344400"/>
          <a:ext cx="24765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5</xdr:col>
      <xdr:colOff>0</xdr:colOff>
      <xdr:row>67</xdr:row>
      <xdr:rowOff>0</xdr:rowOff>
    </xdr:from>
    <xdr:to>
      <xdr:col>6</xdr:col>
      <xdr:colOff>0</xdr:colOff>
      <xdr:row>68</xdr:row>
      <xdr:rowOff>0</xdr:rowOff>
    </xdr:to>
    <xdr:sp macro="" textlink="">
      <xdr:nvSpPr>
        <xdr:cNvPr id="5" name="Solver_shape$F$68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 bwMode="auto">
        <a:xfrm>
          <a:off x="2228850" y="12268200"/>
          <a:ext cx="152400" cy="152400"/>
        </a:xfrm>
        <a:prstGeom prst="flowChartConnector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67</xdr:row>
      <xdr:rowOff>76200</xdr:rowOff>
    </xdr:from>
    <xdr:to>
      <xdr:col>5</xdr:col>
      <xdr:colOff>0</xdr:colOff>
      <xdr:row>67</xdr:row>
      <xdr:rowOff>76200</xdr:rowOff>
    </xdr:to>
    <xdr:cxnSp macro="">
      <xdr:nvCxnSpPr>
        <xdr:cNvPr id="6" name="Solver_line$F$68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 bwMode="auto">
        <a:xfrm>
          <a:off x="1009650" y="123444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0</xdr:colOff>
      <xdr:row>22</xdr:row>
      <xdr:rowOff>76200</xdr:rowOff>
    </xdr:from>
    <xdr:to>
      <xdr:col>7</xdr:col>
      <xdr:colOff>0</xdr:colOff>
      <xdr:row>67</xdr:row>
      <xdr:rowOff>76200</xdr:rowOff>
    </xdr:to>
    <xdr:cxnSp macro="">
      <xdr:nvCxnSpPr>
        <xdr:cNvPr id="7" name="Solver_shapecon$J$2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 bwMode="auto">
        <a:xfrm flipV="1">
          <a:off x="2381250" y="4114800"/>
          <a:ext cx="247650" cy="82296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9</xdr:col>
      <xdr:colOff>0</xdr:colOff>
      <xdr:row>22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8" name="Solver_shape$J$2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 bwMode="auto">
        <a:xfrm>
          <a:off x="3848100" y="4038600"/>
          <a:ext cx="152400" cy="152400"/>
        </a:xfrm>
        <a:prstGeom prst="flowChartProcess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0</xdr:colOff>
      <xdr:row>22</xdr:row>
      <xdr:rowOff>76200</xdr:rowOff>
    </xdr:from>
    <xdr:to>
      <xdr:col>9</xdr:col>
      <xdr:colOff>0</xdr:colOff>
      <xdr:row>22</xdr:row>
      <xdr:rowOff>76200</xdr:rowOff>
    </xdr:to>
    <xdr:cxnSp macro="">
      <xdr:nvCxnSpPr>
        <xdr:cNvPr id="9" name="Solver_line$J$23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 bwMode="auto">
        <a:xfrm>
          <a:off x="2628900" y="41148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0</xdr:colOff>
      <xdr:row>7</xdr:row>
      <xdr:rowOff>76200</xdr:rowOff>
    </xdr:from>
    <xdr:to>
      <xdr:col>11</xdr:col>
      <xdr:colOff>0</xdr:colOff>
      <xdr:row>22</xdr:row>
      <xdr:rowOff>76200</xdr:rowOff>
    </xdr:to>
    <xdr:cxnSp macro="">
      <xdr:nvCxnSpPr>
        <xdr:cNvPr id="10" name="Solver_shapecon$N$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 bwMode="auto">
        <a:xfrm flipV="1">
          <a:off x="4000500" y="1371600"/>
          <a:ext cx="247650" cy="27432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13</xdr:col>
      <xdr:colOff>0</xdr:colOff>
      <xdr:row>7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Solver_shape$N$8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 bwMode="auto">
        <a:xfrm>
          <a:off x="5467350" y="1295400"/>
          <a:ext cx="152400" cy="152400"/>
        </a:xfrm>
        <a:prstGeom prst="flowChartConnector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0</xdr:colOff>
      <xdr:row>7</xdr:row>
      <xdr:rowOff>76200</xdr:rowOff>
    </xdr:from>
    <xdr:to>
      <xdr:col>13</xdr:col>
      <xdr:colOff>0</xdr:colOff>
      <xdr:row>7</xdr:row>
      <xdr:rowOff>76200</xdr:rowOff>
    </xdr:to>
    <xdr:cxnSp macro="">
      <xdr:nvCxnSpPr>
        <xdr:cNvPr id="12" name="Solver_line$N$8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 bwMode="auto">
        <a:xfrm>
          <a:off x="4248150" y="13716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2</xdr:row>
      <xdr:rowOff>76200</xdr:rowOff>
    </xdr:from>
    <xdr:to>
      <xdr:col>15</xdr:col>
      <xdr:colOff>0</xdr:colOff>
      <xdr:row>7</xdr:row>
      <xdr:rowOff>76200</xdr:rowOff>
    </xdr:to>
    <xdr:cxnSp macro="">
      <xdr:nvCxnSpPr>
        <xdr:cNvPr id="13" name="Solver_shapecon$R$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 bwMode="auto">
        <a:xfrm flipV="1">
          <a:off x="5619750" y="4572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2</xdr:row>
      <xdr:rowOff>0</xdr:rowOff>
    </xdr:from>
    <xdr:to>
      <xdr:col>18</xdr:col>
      <xdr:colOff>0</xdr:colOff>
      <xdr:row>3</xdr:row>
      <xdr:rowOff>0</xdr:rowOff>
    </xdr:to>
    <xdr:sp macro="" textlink="">
      <xdr:nvSpPr>
        <xdr:cNvPr id="14" name="Solver_shape$R$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 bwMode="auto">
        <a:xfrm rot="16200000">
          <a:off x="7086600" y="3810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17</xdr:col>
      <xdr:colOff>0</xdr:colOff>
      <xdr:row>2</xdr:row>
      <xdr:rowOff>76200</xdr:rowOff>
    </xdr:to>
    <xdr:cxnSp macro="">
      <xdr:nvCxnSpPr>
        <xdr:cNvPr id="15" name="Solver_line$R$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 bwMode="auto">
        <a:xfrm>
          <a:off x="5867400" y="4572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cxnSp macro="">
      <xdr:nvCxnSpPr>
        <xdr:cNvPr id="16" name="Solver_shapecon$R$8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 bwMode="auto">
        <a:xfrm>
          <a:off x="5619750" y="1371600"/>
          <a:ext cx="24765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7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17" name="Solver_shape$R$8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 bwMode="auto">
        <a:xfrm rot="16200000">
          <a:off x="7086600" y="12954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17</xdr:col>
      <xdr:colOff>0</xdr:colOff>
      <xdr:row>7</xdr:row>
      <xdr:rowOff>76200</xdr:rowOff>
    </xdr:to>
    <xdr:cxnSp macro="">
      <xdr:nvCxnSpPr>
        <xdr:cNvPr id="18" name="Solver_line$R$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 bwMode="auto">
        <a:xfrm>
          <a:off x="5867400" y="13716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7</xdr:row>
      <xdr:rowOff>76200</xdr:rowOff>
    </xdr:from>
    <xdr:to>
      <xdr:col>15</xdr:col>
      <xdr:colOff>0</xdr:colOff>
      <xdr:row>12</xdr:row>
      <xdr:rowOff>76200</xdr:rowOff>
    </xdr:to>
    <xdr:cxnSp macro="">
      <xdr:nvCxnSpPr>
        <xdr:cNvPr id="19" name="Solver_shapecon$R$13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CxnSpPr/>
      </xdr:nvCxnSpPr>
      <xdr:spPr bwMode="auto">
        <a:xfrm>
          <a:off x="5619750" y="13716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12</xdr:row>
      <xdr:rowOff>0</xdr:rowOff>
    </xdr:from>
    <xdr:to>
      <xdr:col>18</xdr:col>
      <xdr:colOff>0</xdr:colOff>
      <xdr:row>13</xdr:row>
      <xdr:rowOff>0</xdr:rowOff>
    </xdr:to>
    <xdr:sp macro="" textlink="">
      <xdr:nvSpPr>
        <xdr:cNvPr id="20" name="Solver_shape$R$13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 bwMode="auto">
        <a:xfrm rot="16200000">
          <a:off x="7086600" y="22098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12</xdr:row>
      <xdr:rowOff>76200</xdr:rowOff>
    </xdr:from>
    <xdr:to>
      <xdr:col>17</xdr:col>
      <xdr:colOff>0</xdr:colOff>
      <xdr:row>12</xdr:row>
      <xdr:rowOff>76200</xdr:rowOff>
    </xdr:to>
    <xdr:cxnSp macro="">
      <xdr:nvCxnSpPr>
        <xdr:cNvPr id="21" name="Solver_line$R$13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CxnSpPr/>
      </xdr:nvCxnSpPr>
      <xdr:spPr bwMode="auto">
        <a:xfrm>
          <a:off x="5867400" y="22860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0</xdr:colOff>
      <xdr:row>22</xdr:row>
      <xdr:rowOff>76200</xdr:rowOff>
    </xdr:from>
    <xdr:to>
      <xdr:col>11</xdr:col>
      <xdr:colOff>0</xdr:colOff>
      <xdr:row>22</xdr:row>
      <xdr:rowOff>76200</xdr:rowOff>
    </xdr:to>
    <xdr:cxnSp macro="">
      <xdr:nvCxnSpPr>
        <xdr:cNvPr id="22" name="Solver_shapecon$N$23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CxnSpPr/>
      </xdr:nvCxnSpPr>
      <xdr:spPr bwMode="auto">
        <a:xfrm>
          <a:off x="4000500" y="4114800"/>
          <a:ext cx="24765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13</xdr:col>
      <xdr:colOff>0</xdr:colOff>
      <xdr:row>22</xdr:row>
      <xdr:rowOff>0</xdr:rowOff>
    </xdr:from>
    <xdr:to>
      <xdr:col>14</xdr:col>
      <xdr:colOff>0</xdr:colOff>
      <xdr:row>23</xdr:row>
      <xdr:rowOff>0</xdr:rowOff>
    </xdr:to>
    <xdr:sp macro="" textlink="">
      <xdr:nvSpPr>
        <xdr:cNvPr id="23" name="Solver_shape$N$2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 bwMode="auto">
        <a:xfrm>
          <a:off x="5467350" y="4038600"/>
          <a:ext cx="152400" cy="152400"/>
        </a:xfrm>
        <a:prstGeom prst="flowChartConnector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0</xdr:colOff>
      <xdr:row>22</xdr:row>
      <xdr:rowOff>76200</xdr:rowOff>
    </xdr:from>
    <xdr:to>
      <xdr:col>13</xdr:col>
      <xdr:colOff>0</xdr:colOff>
      <xdr:row>22</xdr:row>
      <xdr:rowOff>76200</xdr:rowOff>
    </xdr:to>
    <xdr:cxnSp macro="">
      <xdr:nvCxnSpPr>
        <xdr:cNvPr id="24" name="Solver_line$N$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/>
      </xdr:nvCxnSpPr>
      <xdr:spPr bwMode="auto">
        <a:xfrm>
          <a:off x="4248150" y="41148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17</xdr:row>
      <xdr:rowOff>76200</xdr:rowOff>
    </xdr:from>
    <xdr:to>
      <xdr:col>15</xdr:col>
      <xdr:colOff>0</xdr:colOff>
      <xdr:row>22</xdr:row>
      <xdr:rowOff>76200</xdr:rowOff>
    </xdr:to>
    <xdr:cxnSp macro="">
      <xdr:nvCxnSpPr>
        <xdr:cNvPr id="25" name="Solver_shapecon$R$18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CxnSpPr/>
      </xdr:nvCxnSpPr>
      <xdr:spPr bwMode="auto">
        <a:xfrm flipV="1">
          <a:off x="5619750" y="32004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17</xdr:row>
      <xdr:rowOff>0</xdr:rowOff>
    </xdr:from>
    <xdr:to>
      <xdr:col>18</xdr:col>
      <xdr:colOff>0</xdr:colOff>
      <xdr:row>18</xdr:row>
      <xdr:rowOff>0</xdr:rowOff>
    </xdr:to>
    <xdr:sp macro="" textlink="">
      <xdr:nvSpPr>
        <xdr:cNvPr id="26" name="Solver_shape$R$18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 bwMode="auto">
        <a:xfrm rot="16200000">
          <a:off x="7086600" y="31242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17</xdr:row>
      <xdr:rowOff>76200</xdr:rowOff>
    </xdr:from>
    <xdr:to>
      <xdr:col>17</xdr:col>
      <xdr:colOff>0</xdr:colOff>
      <xdr:row>17</xdr:row>
      <xdr:rowOff>76200</xdr:rowOff>
    </xdr:to>
    <xdr:cxnSp macro="">
      <xdr:nvCxnSpPr>
        <xdr:cNvPr id="27" name="Solver_line$R$18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CxnSpPr/>
      </xdr:nvCxnSpPr>
      <xdr:spPr bwMode="auto">
        <a:xfrm>
          <a:off x="5867400" y="32004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22</xdr:row>
      <xdr:rowOff>76200</xdr:rowOff>
    </xdr:from>
    <xdr:to>
      <xdr:col>15</xdr:col>
      <xdr:colOff>0</xdr:colOff>
      <xdr:row>22</xdr:row>
      <xdr:rowOff>76200</xdr:rowOff>
    </xdr:to>
    <xdr:cxnSp macro="">
      <xdr:nvCxnSpPr>
        <xdr:cNvPr id="28" name="Solver_shapecon$R$23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CxnSpPr/>
      </xdr:nvCxnSpPr>
      <xdr:spPr bwMode="auto">
        <a:xfrm>
          <a:off x="5619750" y="4114800"/>
          <a:ext cx="24765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22</xdr:row>
      <xdr:rowOff>0</xdr:rowOff>
    </xdr:from>
    <xdr:to>
      <xdr:col>18</xdr:col>
      <xdr:colOff>0</xdr:colOff>
      <xdr:row>23</xdr:row>
      <xdr:rowOff>0</xdr:rowOff>
    </xdr:to>
    <xdr:sp macro="" textlink="">
      <xdr:nvSpPr>
        <xdr:cNvPr id="29" name="Solver_shape$R$23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 bwMode="auto">
        <a:xfrm rot="16200000">
          <a:off x="7086600" y="40386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22</xdr:row>
      <xdr:rowOff>76200</xdr:rowOff>
    </xdr:from>
    <xdr:to>
      <xdr:col>17</xdr:col>
      <xdr:colOff>0</xdr:colOff>
      <xdr:row>22</xdr:row>
      <xdr:rowOff>76200</xdr:rowOff>
    </xdr:to>
    <xdr:cxnSp macro="">
      <xdr:nvCxnSpPr>
        <xdr:cNvPr id="30" name="Solver_line$R$23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CxnSpPr/>
      </xdr:nvCxnSpPr>
      <xdr:spPr bwMode="auto">
        <a:xfrm>
          <a:off x="5867400" y="41148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22</xdr:row>
      <xdr:rowOff>76200</xdr:rowOff>
    </xdr:from>
    <xdr:to>
      <xdr:col>15</xdr:col>
      <xdr:colOff>0</xdr:colOff>
      <xdr:row>27</xdr:row>
      <xdr:rowOff>76200</xdr:rowOff>
    </xdr:to>
    <xdr:cxnSp macro="">
      <xdr:nvCxnSpPr>
        <xdr:cNvPr id="31" name="Solver_shapecon$R$28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CxnSpPr/>
      </xdr:nvCxnSpPr>
      <xdr:spPr bwMode="auto">
        <a:xfrm>
          <a:off x="5619750" y="41148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27</xdr:row>
      <xdr:rowOff>0</xdr:rowOff>
    </xdr:from>
    <xdr:to>
      <xdr:col>18</xdr:col>
      <xdr:colOff>0</xdr:colOff>
      <xdr:row>28</xdr:row>
      <xdr:rowOff>0</xdr:rowOff>
    </xdr:to>
    <xdr:sp macro="" textlink="">
      <xdr:nvSpPr>
        <xdr:cNvPr id="32" name="Solver_shape$R$28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/>
      </xdr:nvSpPr>
      <xdr:spPr bwMode="auto">
        <a:xfrm rot="16200000">
          <a:off x="7086600" y="49530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27</xdr:row>
      <xdr:rowOff>76200</xdr:rowOff>
    </xdr:from>
    <xdr:to>
      <xdr:col>17</xdr:col>
      <xdr:colOff>0</xdr:colOff>
      <xdr:row>27</xdr:row>
      <xdr:rowOff>76200</xdr:rowOff>
    </xdr:to>
    <xdr:cxnSp macro="">
      <xdr:nvCxnSpPr>
        <xdr:cNvPr id="33" name="Solver_line$R$28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CxnSpPr/>
      </xdr:nvCxnSpPr>
      <xdr:spPr bwMode="auto">
        <a:xfrm>
          <a:off x="5867400" y="50292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0</xdr:colOff>
      <xdr:row>22</xdr:row>
      <xdr:rowOff>76200</xdr:rowOff>
    </xdr:from>
    <xdr:to>
      <xdr:col>11</xdr:col>
      <xdr:colOff>0</xdr:colOff>
      <xdr:row>37</xdr:row>
      <xdr:rowOff>76200</xdr:rowOff>
    </xdr:to>
    <xdr:cxnSp macro="">
      <xdr:nvCxnSpPr>
        <xdr:cNvPr id="34" name="Solver_shapecon$N$38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CxnSpPr/>
      </xdr:nvCxnSpPr>
      <xdr:spPr bwMode="auto">
        <a:xfrm>
          <a:off x="4000500" y="4114800"/>
          <a:ext cx="247650" cy="27432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13</xdr:col>
      <xdr:colOff>0</xdr:colOff>
      <xdr:row>37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35" name="Solver_shape$N$38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 bwMode="auto">
        <a:xfrm>
          <a:off x="5467350" y="6781800"/>
          <a:ext cx="152400" cy="152400"/>
        </a:xfrm>
        <a:prstGeom prst="flowChartConnector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0</xdr:colOff>
      <xdr:row>37</xdr:row>
      <xdr:rowOff>76200</xdr:rowOff>
    </xdr:from>
    <xdr:to>
      <xdr:col>13</xdr:col>
      <xdr:colOff>0</xdr:colOff>
      <xdr:row>37</xdr:row>
      <xdr:rowOff>76200</xdr:rowOff>
    </xdr:to>
    <xdr:cxnSp macro="">
      <xdr:nvCxnSpPr>
        <xdr:cNvPr id="36" name="Solver_line$N$38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CxnSpPr/>
      </xdr:nvCxnSpPr>
      <xdr:spPr bwMode="auto">
        <a:xfrm>
          <a:off x="4248150" y="68580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32</xdr:row>
      <xdr:rowOff>76200</xdr:rowOff>
    </xdr:from>
    <xdr:to>
      <xdr:col>15</xdr:col>
      <xdr:colOff>0</xdr:colOff>
      <xdr:row>37</xdr:row>
      <xdr:rowOff>76200</xdr:rowOff>
    </xdr:to>
    <xdr:cxnSp macro="">
      <xdr:nvCxnSpPr>
        <xdr:cNvPr id="37" name="Solver_shapecon$R$33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CxnSpPr/>
      </xdr:nvCxnSpPr>
      <xdr:spPr bwMode="auto">
        <a:xfrm flipV="1">
          <a:off x="5619750" y="59436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32</xdr:row>
      <xdr:rowOff>0</xdr:rowOff>
    </xdr:from>
    <xdr:to>
      <xdr:col>18</xdr:col>
      <xdr:colOff>0</xdr:colOff>
      <xdr:row>33</xdr:row>
      <xdr:rowOff>0</xdr:rowOff>
    </xdr:to>
    <xdr:sp macro="" textlink="">
      <xdr:nvSpPr>
        <xdr:cNvPr id="38" name="Solver_shape$R$33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/>
      </xdr:nvSpPr>
      <xdr:spPr bwMode="auto">
        <a:xfrm rot="16200000">
          <a:off x="7086600" y="58674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32</xdr:row>
      <xdr:rowOff>76200</xdr:rowOff>
    </xdr:from>
    <xdr:to>
      <xdr:col>17</xdr:col>
      <xdr:colOff>0</xdr:colOff>
      <xdr:row>32</xdr:row>
      <xdr:rowOff>76200</xdr:rowOff>
    </xdr:to>
    <xdr:cxnSp macro="">
      <xdr:nvCxnSpPr>
        <xdr:cNvPr id="39" name="Solver_line$R$33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CxnSpPr/>
      </xdr:nvCxnSpPr>
      <xdr:spPr bwMode="auto">
        <a:xfrm>
          <a:off x="5867400" y="59436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37</xdr:row>
      <xdr:rowOff>76200</xdr:rowOff>
    </xdr:from>
    <xdr:to>
      <xdr:col>15</xdr:col>
      <xdr:colOff>0</xdr:colOff>
      <xdr:row>37</xdr:row>
      <xdr:rowOff>76200</xdr:rowOff>
    </xdr:to>
    <xdr:cxnSp macro="">
      <xdr:nvCxnSpPr>
        <xdr:cNvPr id="40" name="Solver_shapecon$R$38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CxnSpPr/>
      </xdr:nvCxnSpPr>
      <xdr:spPr bwMode="auto">
        <a:xfrm>
          <a:off x="5619750" y="6858000"/>
          <a:ext cx="24765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37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1" name="Solver_shape$R$38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/>
      </xdr:nvSpPr>
      <xdr:spPr bwMode="auto">
        <a:xfrm rot="16200000">
          <a:off x="7086600" y="67818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37</xdr:row>
      <xdr:rowOff>76200</xdr:rowOff>
    </xdr:from>
    <xdr:to>
      <xdr:col>17</xdr:col>
      <xdr:colOff>0</xdr:colOff>
      <xdr:row>37</xdr:row>
      <xdr:rowOff>76200</xdr:rowOff>
    </xdr:to>
    <xdr:cxnSp macro="">
      <xdr:nvCxnSpPr>
        <xdr:cNvPr id="42" name="Solver_line$R$38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CxnSpPr/>
      </xdr:nvCxnSpPr>
      <xdr:spPr bwMode="auto">
        <a:xfrm>
          <a:off x="5867400" y="68580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37</xdr:row>
      <xdr:rowOff>76200</xdr:rowOff>
    </xdr:from>
    <xdr:to>
      <xdr:col>15</xdr:col>
      <xdr:colOff>0</xdr:colOff>
      <xdr:row>42</xdr:row>
      <xdr:rowOff>76200</xdr:rowOff>
    </xdr:to>
    <xdr:cxnSp macro="">
      <xdr:nvCxnSpPr>
        <xdr:cNvPr id="43" name="Solver_shapecon$R$43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CxnSpPr/>
      </xdr:nvCxnSpPr>
      <xdr:spPr bwMode="auto">
        <a:xfrm>
          <a:off x="5619750" y="68580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42</xdr:row>
      <xdr:rowOff>0</xdr:rowOff>
    </xdr:from>
    <xdr:to>
      <xdr:col>18</xdr:col>
      <xdr:colOff>0</xdr:colOff>
      <xdr:row>43</xdr:row>
      <xdr:rowOff>0</xdr:rowOff>
    </xdr:to>
    <xdr:sp macro="" textlink="">
      <xdr:nvSpPr>
        <xdr:cNvPr id="44" name="Solver_shape$R$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/>
      </xdr:nvSpPr>
      <xdr:spPr bwMode="auto">
        <a:xfrm rot="16200000">
          <a:off x="7086600" y="76962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42</xdr:row>
      <xdr:rowOff>76200</xdr:rowOff>
    </xdr:from>
    <xdr:to>
      <xdr:col>17</xdr:col>
      <xdr:colOff>0</xdr:colOff>
      <xdr:row>42</xdr:row>
      <xdr:rowOff>76200</xdr:rowOff>
    </xdr:to>
    <xdr:cxnSp macro="">
      <xdr:nvCxnSpPr>
        <xdr:cNvPr id="45" name="Solver_line$R$43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CxnSpPr/>
      </xdr:nvCxnSpPr>
      <xdr:spPr bwMode="auto">
        <a:xfrm>
          <a:off x="5867400" y="77724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0</xdr:colOff>
      <xdr:row>67</xdr:row>
      <xdr:rowOff>76200</xdr:rowOff>
    </xdr:from>
    <xdr:to>
      <xdr:col>7</xdr:col>
      <xdr:colOff>0</xdr:colOff>
      <xdr:row>67</xdr:row>
      <xdr:rowOff>76200</xdr:rowOff>
    </xdr:to>
    <xdr:cxnSp macro="">
      <xdr:nvCxnSpPr>
        <xdr:cNvPr id="46" name="Solver_shapecon$J$68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CxnSpPr/>
      </xdr:nvCxnSpPr>
      <xdr:spPr bwMode="auto">
        <a:xfrm>
          <a:off x="2381250" y="12344400"/>
          <a:ext cx="24765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9</xdr:col>
      <xdr:colOff>0</xdr:colOff>
      <xdr:row>67</xdr:row>
      <xdr:rowOff>0</xdr:rowOff>
    </xdr:from>
    <xdr:to>
      <xdr:col>10</xdr:col>
      <xdr:colOff>0</xdr:colOff>
      <xdr:row>68</xdr:row>
      <xdr:rowOff>0</xdr:rowOff>
    </xdr:to>
    <xdr:sp macro="" textlink="">
      <xdr:nvSpPr>
        <xdr:cNvPr id="47" name="Solver_shape$J$68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/>
      </xdr:nvSpPr>
      <xdr:spPr bwMode="auto">
        <a:xfrm>
          <a:off x="3848100" y="12268200"/>
          <a:ext cx="152400" cy="152400"/>
        </a:xfrm>
        <a:prstGeom prst="flowChartProcess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0</xdr:colOff>
      <xdr:row>67</xdr:row>
      <xdr:rowOff>76200</xdr:rowOff>
    </xdr:from>
    <xdr:to>
      <xdr:col>9</xdr:col>
      <xdr:colOff>0</xdr:colOff>
      <xdr:row>67</xdr:row>
      <xdr:rowOff>76200</xdr:rowOff>
    </xdr:to>
    <xdr:cxnSp macro="">
      <xdr:nvCxnSpPr>
        <xdr:cNvPr id="48" name="Solver_line$J$68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 bwMode="auto">
        <a:xfrm>
          <a:off x="2628900" y="123444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0</xdr:colOff>
      <xdr:row>52</xdr:row>
      <xdr:rowOff>76200</xdr:rowOff>
    </xdr:from>
    <xdr:to>
      <xdr:col>11</xdr:col>
      <xdr:colOff>0</xdr:colOff>
      <xdr:row>67</xdr:row>
      <xdr:rowOff>76200</xdr:rowOff>
    </xdr:to>
    <xdr:cxnSp macro="">
      <xdr:nvCxnSpPr>
        <xdr:cNvPr id="49" name="Solver_shapecon$N$53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 bwMode="auto">
        <a:xfrm flipV="1">
          <a:off x="4000500" y="9601200"/>
          <a:ext cx="247650" cy="27432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13</xdr:col>
      <xdr:colOff>0</xdr:colOff>
      <xdr:row>52</xdr:row>
      <xdr:rowOff>0</xdr:rowOff>
    </xdr:from>
    <xdr:to>
      <xdr:col>14</xdr:col>
      <xdr:colOff>0</xdr:colOff>
      <xdr:row>53</xdr:row>
      <xdr:rowOff>0</xdr:rowOff>
    </xdr:to>
    <xdr:sp macro="" textlink="">
      <xdr:nvSpPr>
        <xdr:cNvPr id="50" name="Solver_shape$N$53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/>
      </xdr:nvSpPr>
      <xdr:spPr bwMode="auto">
        <a:xfrm>
          <a:off x="5467350" y="9525000"/>
          <a:ext cx="152400" cy="152400"/>
        </a:xfrm>
        <a:prstGeom prst="flowChartConnector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0</xdr:colOff>
      <xdr:row>52</xdr:row>
      <xdr:rowOff>76200</xdr:rowOff>
    </xdr:from>
    <xdr:to>
      <xdr:col>13</xdr:col>
      <xdr:colOff>0</xdr:colOff>
      <xdr:row>52</xdr:row>
      <xdr:rowOff>76200</xdr:rowOff>
    </xdr:to>
    <xdr:cxnSp macro="">
      <xdr:nvCxnSpPr>
        <xdr:cNvPr id="51" name="Solver_line$N$53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 bwMode="auto">
        <a:xfrm>
          <a:off x="4248150" y="96012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47</xdr:row>
      <xdr:rowOff>76200</xdr:rowOff>
    </xdr:from>
    <xdr:to>
      <xdr:col>15</xdr:col>
      <xdr:colOff>0</xdr:colOff>
      <xdr:row>52</xdr:row>
      <xdr:rowOff>76200</xdr:rowOff>
    </xdr:to>
    <xdr:cxnSp macro="">
      <xdr:nvCxnSpPr>
        <xdr:cNvPr id="52" name="Solver_shapecon$R$48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CxnSpPr/>
      </xdr:nvCxnSpPr>
      <xdr:spPr bwMode="auto">
        <a:xfrm flipV="1">
          <a:off x="5619750" y="86868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47</xdr:row>
      <xdr:rowOff>0</xdr:rowOff>
    </xdr:from>
    <xdr:to>
      <xdr:col>18</xdr:col>
      <xdr:colOff>0</xdr:colOff>
      <xdr:row>48</xdr:row>
      <xdr:rowOff>0</xdr:rowOff>
    </xdr:to>
    <xdr:sp macro="" textlink="">
      <xdr:nvSpPr>
        <xdr:cNvPr id="53" name="Solver_shape$R$48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/>
      </xdr:nvSpPr>
      <xdr:spPr bwMode="auto">
        <a:xfrm rot="16200000">
          <a:off x="7086600" y="86106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47</xdr:row>
      <xdr:rowOff>76200</xdr:rowOff>
    </xdr:from>
    <xdr:to>
      <xdr:col>17</xdr:col>
      <xdr:colOff>0</xdr:colOff>
      <xdr:row>47</xdr:row>
      <xdr:rowOff>76200</xdr:rowOff>
    </xdr:to>
    <xdr:cxnSp macro="">
      <xdr:nvCxnSpPr>
        <xdr:cNvPr id="54" name="Solver_line$R$48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CxnSpPr/>
      </xdr:nvCxnSpPr>
      <xdr:spPr bwMode="auto">
        <a:xfrm>
          <a:off x="5867400" y="86868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52</xdr:row>
      <xdr:rowOff>76200</xdr:rowOff>
    </xdr:from>
    <xdr:to>
      <xdr:col>15</xdr:col>
      <xdr:colOff>0</xdr:colOff>
      <xdr:row>52</xdr:row>
      <xdr:rowOff>76200</xdr:rowOff>
    </xdr:to>
    <xdr:cxnSp macro="">
      <xdr:nvCxnSpPr>
        <xdr:cNvPr id="55" name="Solver_shapecon$R$53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CxnSpPr/>
      </xdr:nvCxnSpPr>
      <xdr:spPr bwMode="auto">
        <a:xfrm>
          <a:off x="5619750" y="9601200"/>
          <a:ext cx="24765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52</xdr:row>
      <xdr:rowOff>0</xdr:rowOff>
    </xdr:from>
    <xdr:to>
      <xdr:col>18</xdr:col>
      <xdr:colOff>0</xdr:colOff>
      <xdr:row>53</xdr:row>
      <xdr:rowOff>0</xdr:rowOff>
    </xdr:to>
    <xdr:sp macro="" textlink="">
      <xdr:nvSpPr>
        <xdr:cNvPr id="56" name="Solver_shape$R$53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/>
      </xdr:nvSpPr>
      <xdr:spPr bwMode="auto">
        <a:xfrm rot="16200000">
          <a:off x="7086600" y="95250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52</xdr:row>
      <xdr:rowOff>76200</xdr:rowOff>
    </xdr:from>
    <xdr:to>
      <xdr:col>17</xdr:col>
      <xdr:colOff>0</xdr:colOff>
      <xdr:row>52</xdr:row>
      <xdr:rowOff>76200</xdr:rowOff>
    </xdr:to>
    <xdr:cxnSp macro="">
      <xdr:nvCxnSpPr>
        <xdr:cNvPr id="57" name="Solver_line$R$53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CxnSpPr/>
      </xdr:nvCxnSpPr>
      <xdr:spPr bwMode="auto">
        <a:xfrm>
          <a:off x="5867400" y="96012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52</xdr:row>
      <xdr:rowOff>76200</xdr:rowOff>
    </xdr:from>
    <xdr:to>
      <xdr:col>15</xdr:col>
      <xdr:colOff>0</xdr:colOff>
      <xdr:row>57</xdr:row>
      <xdr:rowOff>76200</xdr:rowOff>
    </xdr:to>
    <xdr:cxnSp macro="">
      <xdr:nvCxnSpPr>
        <xdr:cNvPr id="58" name="Solver_shapecon$R$58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CxnSpPr/>
      </xdr:nvCxnSpPr>
      <xdr:spPr bwMode="auto">
        <a:xfrm>
          <a:off x="5619750" y="96012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57</xdr:row>
      <xdr:rowOff>0</xdr:rowOff>
    </xdr:from>
    <xdr:to>
      <xdr:col>18</xdr:col>
      <xdr:colOff>0</xdr:colOff>
      <xdr:row>58</xdr:row>
      <xdr:rowOff>0</xdr:rowOff>
    </xdr:to>
    <xdr:sp macro="" textlink="">
      <xdr:nvSpPr>
        <xdr:cNvPr id="59" name="Solver_shape$R$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/>
      </xdr:nvSpPr>
      <xdr:spPr bwMode="auto">
        <a:xfrm rot="16200000">
          <a:off x="7086600" y="104394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57</xdr:row>
      <xdr:rowOff>76200</xdr:rowOff>
    </xdr:from>
    <xdr:to>
      <xdr:col>17</xdr:col>
      <xdr:colOff>0</xdr:colOff>
      <xdr:row>57</xdr:row>
      <xdr:rowOff>76200</xdr:rowOff>
    </xdr:to>
    <xdr:cxnSp macro="">
      <xdr:nvCxnSpPr>
        <xdr:cNvPr id="60" name="Solver_line$R$58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 bwMode="auto">
        <a:xfrm>
          <a:off x="5867400" y="105156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0</xdr:colOff>
      <xdr:row>67</xdr:row>
      <xdr:rowOff>76200</xdr:rowOff>
    </xdr:from>
    <xdr:to>
      <xdr:col>11</xdr:col>
      <xdr:colOff>0</xdr:colOff>
      <xdr:row>67</xdr:row>
      <xdr:rowOff>76200</xdr:rowOff>
    </xdr:to>
    <xdr:cxnSp macro="">
      <xdr:nvCxnSpPr>
        <xdr:cNvPr id="61" name="Solver_shapecon$N$68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 bwMode="auto">
        <a:xfrm>
          <a:off x="4000500" y="12344400"/>
          <a:ext cx="24765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13</xdr:col>
      <xdr:colOff>0</xdr:colOff>
      <xdr:row>67</xdr:row>
      <xdr:rowOff>0</xdr:rowOff>
    </xdr:from>
    <xdr:to>
      <xdr:col>14</xdr:col>
      <xdr:colOff>0</xdr:colOff>
      <xdr:row>68</xdr:row>
      <xdr:rowOff>0</xdr:rowOff>
    </xdr:to>
    <xdr:sp macro="" textlink="">
      <xdr:nvSpPr>
        <xdr:cNvPr id="62" name="Solver_shape$N$68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/>
      </xdr:nvSpPr>
      <xdr:spPr bwMode="auto">
        <a:xfrm>
          <a:off x="5467350" y="12268200"/>
          <a:ext cx="152400" cy="152400"/>
        </a:xfrm>
        <a:prstGeom prst="flowChartConnector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0</xdr:colOff>
      <xdr:row>67</xdr:row>
      <xdr:rowOff>76200</xdr:rowOff>
    </xdr:from>
    <xdr:to>
      <xdr:col>13</xdr:col>
      <xdr:colOff>0</xdr:colOff>
      <xdr:row>67</xdr:row>
      <xdr:rowOff>76200</xdr:rowOff>
    </xdr:to>
    <xdr:cxnSp macro="">
      <xdr:nvCxnSpPr>
        <xdr:cNvPr id="63" name="Solver_line$N$68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CxnSpPr/>
      </xdr:nvCxnSpPr>
      <xdr:spPr bwMode="auto">
        <a:xfrm>
          <a:off x="4248150" y="123444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62</xdr:row>
      <xdr:rowOff>76200</xdr:rowOff>
    </xdr:from>
    <xdr:to>
      <xdr:col>15</xdr:col>
      <xdr:colOff>0</xdr:colOff>
      <xdr:row>67</xdr:row>
      <xdr:rowOff>76200</xdr:rowOff>
    </xdr:to>
    <xdr:cxnSp macro="">
      <xdr:nvCxnSpPr>
        <xdr:cNvPr id="64" name="Solver_shapecon$R$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CxnSpPr/>
      </xdr:nvCxnSpPr>
      <xdr:spPr bwMode="auto">
        <a:xfrm flipV="1">
          <a:off x="5619750" y="114300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62</xdr:row>
      <xdr:rowOff>0</xdr:rowOff>
    </xdr:from>
    <xdr:to>
      <xdr:col>18</xdr:col>
      <xdr:colOff>0</xdr:colOff>
      <xdr:row>63</xdr:row>
      <xdr:rowOff>0</xdr:rowOff>
    </xdr:to>
    <xdr:sp macro="" textlink="">
      <xdr:nvSpPr>
        <xdr:cNvPr id="65" name="Solver_shape$R$63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/>
      </xdr:nvSpPr>
      <xdr:spPr bwMode="auto">
        <a:xfrm rot="16200000">
          <a:off x="7086600" y="113538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62</xdr:row>
      <xdr:rowOff>76200</xdr:rowOff>
    </xdr:from>
    <xdr:to>
      <xdr:col>17</xdr:col>
      <xdr:colOff>0</xdr:colOff>
      <xdr:row>62</xdr:row>
      <xdr:rowOff>76200</xdr:rowOff>
    </xdr:to>
    <xdr:cxnSp macro="">
      <xdr:nvCxnSpPr>
        <xdr:cNvPr id="66" name="Solver_line$R$63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CxnSpPr/>
      </xdr:nvCxnSpPr>
      <xdr:spPr bwMode="auto">
        <a:xfrm>
          <a:off x="5867400" y="114300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67</xdr:row>
      <xdr:rowOff>76200</xdr:rowOff>
    </xdr:from>
    <xdr:to>
      <xdr:col>15</xdr:col>
      <xdr:colOff>0</xdr:colOff>
      <xdr:row>67</xdr:row>
      <xdr:rowOff>76200</xdr:rowOff>
    </xdr:to>
    <xdr:cxnSp macro="">
      <xdr:nvCxnSpPr>
        <xdr:cNvPr id="67" name="Solver_shapecon$R$68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 bwMode="auto">
        <a:xfrm>
          <a:off x="5619750" y="12344400"/>
          <a:ext cx="24765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67</xdr:row>
      <xdr:rowOff>0</xdr:rowOff>
    </xdr:from>
    <xdr:to>
      <xdr:col>18</xdr:col>
      <xdr:colOff>0</xdr:colOff>
      <xdr:row>68</xdr:row>
      <xdr:rowOff>0</xdr:rowOff>
    </xdr:to>
    <xdr:sp macro="" textlink="">
      <xdr:nvSpPr>
        <xdr:cNvPr id="68" name="Solver_shape$R$68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/>
      </xdr:nvSpPr>
      <xdr:spPr bwMode="auto">
        <a:xfrm rot="16200000">
          <a:off x="7086600" y="122682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17</xdr:col>
      <xdr:colOff>0</xdr:colOff>
      <xdr:row>67</xdr:row>
      <xdr:rowOff>76200</xdr:rowOff>
    </xdr:to>
    <xdr:cxnSp macro="">
      <xdr:nvCxnSpPr>
        <xdr:cNvPr id="69" name="Solver_line$R$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CxnSpPr/>
      </xdr:nvCxnSpPr>
      <xdr:spPr bwMode="auto">
        <a:xfrm>
          <a:off x="5867400" y="123444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67</xdr:row>
      <xdr:rowOff>76200</xdr:rowOff>
    </xdr:from>
    <xdr:to>
      <xdr:col>15</xdr:col>
      <xdr:colOff>0</xdr:colOff>
      <xdr:row>72</xdr:row>
      <xdr:rowOff>76200</xdr:rowOff>
    </xdr:to>
    <xdr:cxnSp macro="">
      <xdr:nvCxnSpPr>
        <xdr:cNvPr id="70" name="Solver_shapecon$R$73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CxnSpPr/>
      </xdr:nvCxnSpPr>
      <xdr:spPr bwMode="auto">
        <a:xfrm>
          <a:off x="5619750" y="123444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72</xdr:row>
      <xdr:rowOff>0</xdr:rowOff>
    </xdr:from>
    <xdr:to>
      <xdr:col>18</xdr:col>
      <xdr:colOff>0</xdr:colOff>
      <xdr:row>73</xdr:row>
      <xdr:rowOff>0</xdr:rowOff>
    </xdr:to>
    <xdr:sp macro="" textlink="">
      <xdr:nvSpPr>
        <xdr:cNvPr id="71" name="Solver_shape$R$73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 bwMode="auto">
        <a:xfrm rot="16200000">
          <a:off x="7086600" y="131826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72</xdr:row>
      <xdr:rowOff>76200</xdr:rowOff>
    </xdr:from>
    <xdr:to>
      <xdr:col>17</xdr:col>
      <xdr:colOff>0</xdr:colOff>
      <xdr:row>72</xdr:row>
      <xdr:rowOff>76200</xdr:rowOff>
    </xdr:to>
    <xdr:cxnSp macro="">
      <xdr:nvCxnSpPr>
        <xdr:cNvPr id="72" name="Solver_line$R$73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CxnSpPr/>
      </xdr:nvCxnSpPr>
      <xdr:spPr bwMode="auto">
        <a:xfrm>
          <a:off x="5867400" y="132588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0</xdr:colOff>
      <xdr:row>67</xdr:row>
      <xdr:rowOff>76200</xdr:rowOff>
    </xdr:from>
    <xdr:to>
      <xdr:col>11</xdr:col>
      <xdr:colOff>0</xdr:colOff>
      <xdr:row>82</xdr:row>
      <xdr:rowOff>76200</xdr:rowOff>
    </xdr:to>
    <xdr:cxnSp macro="">
      <xdr:nvCxnSpPr>
        <xdr:cNvPr id="73" name="Solver_shapecon$N$83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CxnSpPr/>
      </xdr:nvCxnSpPr>
      <xdr:spPr bwMode="auto">
        <a:xfrm>
          <a:off x="4000500" y="12344400"/>
          <a:ext cx="247650" cy="27432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13</xdr:col>
      <xdr:colOff>0</xdr:colOff>
      <xdr:row>82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74" name="Solver_shape$N$8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/>
      </xdr:nvSpPr>
      <xdr:spPr bwMode="auto">
        <a:xfrm>
          <a:off x="5467350" y="15011400"/>
          <a:ext cx="152400" cy="152400"/>
        </a:xfrm>
        <a:prstGeom prst="flowChartConnector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0</xdr:colOff>
      <xdr:row>82</xdr:row>
      <xdr:rowOff>76200</xdr:rowOff>
    </xdr:from>
    <xdr:to>
      <xdr:col>13</xdr:col>
      <xdr:colOff>0</xdr:colOff>
      <xdr:row>82</xdr:row>
      <xdr:rowOff>76200</xdr:rowOff>
    </xdr:to>
    <xdr:cxnSp macro="">
      <xdr:nvCxnSpPr>
        <xdr:cNvPr id="75" name="Solver_line$N$83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CxnSpPr/>
      </xdr:nvCxnSpPr>
      <xdr:spPr bwMode="auto">
        <a:xfrm>
          <a:off x="4248150" y="150876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77</xdr:row>
      <xdr:rowOff>76200</xdr:rowOff>
    </xdr:from>
    <xdr:to>
      <xdr:col>15</xdr:col>
      <xdr:colOff>0</xdr:colOff>
      <xdr:row>82</xdr:row>
      <xdr:rowOff>76200</xdr:rowOff>
    </xdr:to>
    <xdr:cxnSp macro="">
      <xdr:nvCxnSpPr>
        <xdr:cNvPr id="76" name="Solver_shapecon$R$78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CxnSpPr/>
      </xdr:nvCxnSpPr>
      <xdr:spPr bwMode="auto">
        <a:xfrm flipV="1">
          <a:off x="5619750" y="141732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77</xdr:row>
      <xdr:rowOff>0</xdr:rowOff>
    </xdr:from>
    <xdr:to>
      <xdr:col>18</xdr:col>
      <xdr:colOff>0</xdr:colOff>
      <xdr:row>78</xdr:row>
      <xdr:rowOff>0</xdr:rowOff>
    </xdr:to>
    <xdr:sp macro="" textlink="">
      <xdr:nvSpPr>
        <xdr:cNvPr id="77" name="Solver_shape$R$78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/>
      </xdr:nvSpPr>
      <xdr:spPr bwMode="auto">
        <a:xfrm rot="16200000">
          <a:off x="7086600" y="140970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77</xdr:row>
      <xdr:rowOff>76200</xdr:rowOff>
    </xdr:from>
    <xdr:to>
      <xdr:col>17</xdr:col>
      <xdr:colOff>0</xdr:colOff>
      <xdr:row>77</xdr:row>
      <xdr:rowOff>76200</xdr:rowOff>
    </xdr:to>
    <xdr:cxnSp macro="">
      <xdr:nvCxnSpPr>
        <xdr:cNvPr id="78" name="Solver_line$R$78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CxnSpPr/>
      </xdr:nvCxnSpPr>
      <xdr:spPr bwMode="auto">
        <a:xfrm>
          <a:off x="5867400" y="141732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82</xdr:row>
      <xdr:rowOff>76200</xdr:rowOff>
    </xdr:from>
    <xdr:to>
      <xdr:col>15</xdr:col>
      <xdr:colOff>0</xdr:colOff>
      <xdr:row>82</xdr:row>
      <xdr:rowOff>76200</xdr:rowOff>
    </xdr:to>
    <xdr:cxnSp macro="">
      <xdr:nvCxnSpPr>
        <xdr:cNvPr id="79" name="Solver_shapecon$R$83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CxnSpPr/>
      </xdr:nvCxnSpPr>
      <xdr:spPr bwMode="auto">
        <a:xfrm>
          <a:off x="5619750" y="15087600"/>
          <a:ext cx="24765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82</xdr:row>
      <xdr:rowOff>0</xdr:rowOff>
    </xdr:from>
    <xdr:to>
      <xdr:col>18</xdr:col>
      <xdr:colOff>0</xdr:colOff>
      <xdr:row>83</xdr:row>
      <xdr:rowOff>0</xdr:rowOff>
    </xdr:to>
    <xdr:sp macro="" textlink="">
      <xdr:nvSpPr>
        <xdr:cNvPr id="80" name="Solver_shape$R$83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/>
      </xdr:nvSpPr>
      <xdr:spPr bwMode="auto">
        <a:xfrm rot="16200000">
          <a:off x="7086600" y="150114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82</xdr:row>
      <xdr:rowOff>76200</xdr:rowOff>
    </xdr:from>
    <xdr:to>
      <xdr:col>17</xdr:col>
      <xdr:colOff>0</xdr:colOff>
      <xdr:row>82</xdr:row>
      <xdr:rowOff>76200</xdr:rowOff>
    </xdr:to>
    <xdr:cxnSp macro="">
      <xdr:nvCxnSpPr>
        <xdr:cNvPr id="81" name="Solver_line$R$83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CxnSpPr/>
      </xdr:nvCxnSpPr>
      <xdr:spPr bwMode="auto">
        <a:xfrm>
          <a:off x="5867400" y="150876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82</xdr:row>
      <xdr:rowOff>76200</xdr:rowOff>
    </xdr:from>
    <xdr:to>
      <xdr:col>15</xdr:col>
      <xdr:colOff>0</xdr:colOff>
      <xdr:row>87</xdr:row>
      <xdr:rowOff>76200</xdr:rowOff>
    </xdr:to>
    <xdr:cxnSp macro="">
      <xdr:nvCxnSpPr>
        <xdr:cNvPr id="82" name="Solver_shapecon$R$88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CxnSpPr/>
      </xdr:nvCxnSpPr>
      <xdr:spPr bwMode="auto">
        <a:xfrm>
          <a:off x="5619750" y="150876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87</xdr:row>
      <xdr:rowOff>0</xdr:rowOff>
    </xdr:from>
    <xdr:to>
      <xdr:col>18</xdr:col>
      <xdr:colOff>0</xdr:colOff>
      <xdr:row>88</xdr:row>
      <xdr:rowOff>0</xdr:rowOff>
    </xdr:to>
    <xdr:sp macro="" textlink="">
      <xdr:nvSpPr>
        <xdr:cNvPr id="83" name="Solver_shape$R$88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/>
      </xdr:nvSpPr>
      <xdr:spPr bwMode="auto">
        <a:xfrm rot="16200000">
          <a:off x="7086600" y="159258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87</xdr:row>
      <xdr:rowOff>76200</xdr:rowOff>
    </xdr:from>
    <xdr:to>
      <xdr:col>17</xdr:col>
      <xdr:colOff>0</xdr:colOff>
      <xdr:row>87</xdr:row>
      <xdr:rowOff>76200</xdr:rowOff>
    </xdr:to>
    <xdr:cxnSp macro="">
      <xdr:nvCxnSpPr>
        <xdr:cNvPr id="84" name="Solver_line$R$88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CxnSpPr/>
      </xdr:nvCxnSpPr>
      <xdr:spPr bwMode="auto">
        <a:xfrm>
          <a:off x="5867400" y="160020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0</xdr:colOff>
      <xdr:row>67</xdr:row>
      <xdr:rowOff>76200</xdr:rowOff>
    </xdr:from>
    <xdr:to>
      <xdr:col>7</xdr:col>
      <xdr:colOff>0</xdr:colOff>
      <xdr:row>112</xdr:row>
      <xdr:rowOff>76200</xdr:rowOff>
    </xdr:to>
    <xdr:cxnSp macro="">
      <xdr:nvCxnSpPr>
        <xdr:cNvPr id="85" name="Solver_shapecon$J$113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CxnSpPr/>
      </xdr:nvCxnSpPr>
      <xdr:spPr bwMode="auto">
        <a:xfrm>
          <a:off x="2381250" y="12344400"/>
          <a:ext cx="247650" cy="82296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9</xdr:col>
      <xdr:colOff>0</xdr:colOff>
      <xdr:row>112</xdr:row>
      <xdr:rowOff>0</xdr:rowOff>
    </xdr:from>
    <xdr:to>
      <xdr:col>10</xdr:col>
      <xdr:colOff>0</xdr:colOff>
      <xdr:row>113</xdr:row>
      <xdr:rowOff>0</xdr:rowOff>
    </xdr:to>
    <xdr:sp macro="" textlink="">
      <xdr:nvSpPr>
        <xdr:cNvPr id="86" name="Solver_shape$J$113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/>
      </xdr:nvSpPr>
      <xdr:spPr bwMode="auto">
        <a:xfrm>
          <a:off x="3848100" y="20497800"/>
          <a:ext cx="152400" cy="152400"/>
        </a:xfrm>
        <a:prstGeom prst="flowChartProcess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0</xdr:colOff>
      <xdr:row>112</xdr:row>
      <xdr:rowOff>76200</xdr:rowOff>
    </xdr:from>
    <xdr:to>
      <xdr:col>9</xdr:col>
      <xdr:colOff>0</xdr:colOff>
      <xdr:row>112</xdr:row>
      <xdr:rowOff>76200</xdr:rowOff>
    </xdr:to>
    <xdr:cxnSp macro="">
      <xdr:nvCxnSpPr>
        <xdr:cNvPr id="87" name="Solver_line$J$113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CxnSpPr/>
      </xdr:nvCxnSpPr>
      <xdr:spPr bwMode="auto">
        <a:xfrm>
          <a:off x="2628900" y="205740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0</xdr:colOff>
      <xdr:row>97</xdr:row>
      <xdr:rowOff>76200</xdr:rowOff>
    </xdr:from>
    <xdr:to>
      <xdr:col>11</xdr:col>
      <xdr:colOff>0</xdr:colOff>
      <xdr:row>112</xdr:row>
      <xdr:rowOff>76200</xdr:rowOff>
    </xdr:to>
    <xdr:cxnSp macro="">
      <xdr:nvCxnSpPr>
        <xdr:cNvPr id="88" name="Solver_shapecon$N$98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CxnSpPr/>
      </xdr:nvCxnSpPr>
      <xdr:spPr bwMode="auto">
        <a:xfrm flipV="1">
          <a:off x="4000500" y="17830800"/>
          <a:ext cx="247650" cy="27432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13</xdr:col>
      <xdr:colOff>0</xdr:colOff>
      <xdr:row>97</xdr:row>
      <xdr:rowOff>0</xdr:rowOff>
    </xdr:from>
    <xdr:to>
      <xdr:col>14</xdr:col>
      <xdr:colOff>0</xdr:colOff>
      <xdr:row>98</xdr:row>
      <xdr:rowOff>0</xdr:rowOff>
    </xdr:to>
    <xdr:sp macro="" textlink="">
      <xdr:nvSpPr>
        <xdr:cNvPr id="89" name="Solver_shape$N$98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/>
      </xdr:nvSpPr>
      <xdr:spPr bwMode="auto">
        <a:xfrm>
          <a:off x="5467350" y="17754600"/>
          <a:ext cx="152400" cy="152400"/>
        </a:xfrm>
        <a:prstGeom prst="flowChartConnector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0</xdr:colOff>
      <xdr:row>97</xdr:row>
      <xdr:rowOff>76200</xdr:rowOff>
    </xdr:from>
    <xdr:to>
      <xdr:col>13</xdr:col>
      <xdr:colOff>0</xdr:colOff>
      <xdr:row>97</xdr:row>
      <xdr:rowOff>76200</xdr:rowOff>
    </xdr:to>
    <xdr:cxnSp macro="">
      <xdr:nvCxnSpPr>
        <xdr:cNvPr id="90" name="Solver_line$N$98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CxnSpPr/>
      </xdr:nvCxnSpPr>
      <xdr:spPr bwMode="auto">
        <a:xfrm>
          <a:off x="4248150" y="178308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92</xdr:row>
      <xdr:rowOff>76200</xdr:rowOff>
    </xdr:from>
    <xdr:to>
      <xdr:col>15</xdr:col>
      <xdr:colOff>0</xdr:colOff>
      <xdr:row>97</xdr:row>
      <xdr:rowOff>76200</xdr:rowOff>
    </xdr:to>
    <xdr:cxnSp macro="">
      <xdr:nvCxnSpPr>
        <xdr:cNvPr id="91" name="Solver_shapecon$R$93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CxnSpPr/>
      </xdr:nvCxnSpPr>
      <xdr:spPr bwMode="auto">
        <a:xfrm flipV="1">
          <a:off x="5619750" y="169164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92</xdr:row>
      <xdr:rowOff>0</xdr:rowOff>
    </xdr:from>
    <xdr:to>
      <xdr:col>18</xdr:col>
      <xdr:colOff>0</xdr:colOff>
      <xdr:row>93</xdr:row>
      <xdr:rowOff>0</xdr:rowOff>
    </xdr:to>
    <xdr:sp macro="" textlink="">
      <xdr:nvSpPr>
        <xdr:cNvPr id="92" name="Solver_shape$R$93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/>
      </xdr:nvSpPr>
      <xdr:spPr bwMode="auto">
        <a:xfrm rot="16200000">
          <a:off x="7086600" y="168402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92</xdr:row>
      <xdr:rowOff>76200</xdr:rowOff>
    </xdr:from>
    <xdr:to>
      <xdr:col>17</xdr:col>
      <xdr:colOff>0</xdr:colOff>
      <xdr:row>92</xdr:row>
      <xdr:rowOff>76200</xdr:rowOff>
    </xdr:to>
    <xdr:cxnSp macro="">
      <xdr:nvCxnSpPr>
        <xdr:cNvPr id="93" name="Solver_line$R$93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CxnSpPr/>
      </xdr:nvCxnSpPr>
      <xdr:spPr bwMode="auto">
        <a:xfrm>
          <a:off x="5867400" y="169164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97</xdr:row>
      <xdr:rowOff>76200</xdr:rowOff>
    </xdr:from>
    <xdr:to>
      <xdr:col>15</xdr:col>
      <xdr:colOff>0</xdr:colOff>
      <xdr:row>97</xdr:row>
      <xdr:rowOff>76200</xdr:rowOff>
    </xdr:to>
    <xdr:cxnSp macro="">
      <xdr:nvCxnSpPr>
        <xdr:cNvPr id="94" name="Solver_shapecon$R$98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CxnSpPr/>
      </xdr:nvCxnSpPr>
      <xdr:spPr bwMode="auto">
        <a:xfrm>
          <a:off x="5619750" y="17830800"/>
          <a:ext cx="24765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97</xdr:row>
      <xdr:rowOff>0</xdr:rowOff>
    </xdr:from>
    <xdr:to>
      <xdr:col>18</xdr:col>
      <xdr:colOff>0</xdr:colOff>
      <xdr:row>98</xdr:row>
      <xdr:rowOff>0</xdr:rowOff>
    </xdr:to>
    <xdr:sp macro="" textlink="">
      <xdr:nvSpPr>
        <xdr:cNvPr id="95" name="Solver_shape$R$98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/>
      </xdr:nvSpPr>
      <xdr:spPr bwMode="auto">
        <a:xfrm rot="16200000">
          <a:off x="7086600" y="177546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97</xdr:row>
      <xdr:rowOff>76200</xdr:rowOff>
    </xdr:from>
    <xdr:to>
      <xdr:col>17</xdr:col>
      <xdr:colOff>0</xdr:colOff>
      <xdr:row>97</xdr:row>
      <xdr:rowOff>76200</xdr:rowOff>
    </xdr:to>
    <xdr:cxnSp macro="">
      <xdr:nvCxnSpPr>
        <xdr:cNvPr id="96" name="Solver_line$R$98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CxnSpPr/>
      </xdr:nvCxnSpPr>
      <xdr:spPr bwMode="auto">
        <a:xfrm>
          <a:off x="5867400" y="178308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97</xdr:row>
      <xdr:rowOff>76200</xdr:rowOff>
    </xdr:from>
    <xdr:to>
      <xdr:col>15</xdr:col>
      <xdr:colOff>0</xdr:colOff>
      <xdr:row>102</xdr:row>
      <xdr:rowOff>76200</xdr:rowOff>
    </xdr:to>
    <xdr:cxnSp macro="">
      <xdr:nvCxnSpPr>
        <xdr:cNvPr id="97" name="Solver_shapecon$R$103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CxnSpPr/>
      </xdr:nvCxnSpPr>
      <xdr:spPr bwMode="auto">
        <a:xfrm>
          <a:off x="5619750" y="178308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102</xdr:row>
      <xdr:rowOff>0</xdr:rowOff>
    </xdr:from>
    <xdr:to>
      <xdr:col>18</xdr:col>
      <xdr:colOff>0</xdr:colOff>
      <xdr:row>103</xdr:row>
      <xdr:rowOff>0</xdr:rowOff>
    </xdr:to>
    <xdr:sp macro="" textlink="">
      <xdr:nvSpPr>
        <xdr:cNvPr id="98" name="Solver_shape$R$103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/>
      </xdr:nvSpPr>
      <xdr:spPr bwMode="auto">
        <a:xfrm rot="16200000">
          <a:off x="7086600" y="186690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102</xdr:row>
      <xdr:rowOff>76200</xdr:rowOff>
    </xdr:from>
    <xdr:to>
      <xdr:col>17</xdr:col>
      <xdr:colOff>0</xdr:colOff>
      <xdr:row>102</xdr:row>
      <xdr:rowOff>76200</xdr:rowOff>
    </xdr:to>
    <xdr:cxnSp macro="">
      <xdr:nvCxnSpPr>
        <xdr:cNvPr id="99" name="Solver_line$R$103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CxnSpPr/>
      </xdr:nvCxnSpPr>
      <xdr:spPr bwMode="auto">
        <a:xfrm>
          <a:off x="5867400" y="187452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0</xdr:colOff>
      <xdr:row>112</xdr:row>
      <xdr:rowOff>76200</xdr:rowOff>
    </xdr:from>
    <xdr:to>
      <xdr:col>11</xdr:col>
      <xdr:colOff>0</xdr:colOff>
      <xdr:row>112</xdr:row>
      <xdr:rowOff>76200</xdr:rowOff>
    </xdr:to>
    <xdr:cxnSp macro="">
      <xdr:nvCxnSpPr>
        <xdr:cNvPr id="100" name="Solver_shapecon$N$113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CxnSpPr/>
      </xdr:nvCxnSpPr>
      <xdr:spPr bwMode="auto">
        <a:xfrm>
          <a:off x="4000500" y="20574000"/>
          <a:ext cx="24765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13</xdr:col>
      <xdr:colOff>0</xdr:colOff>
      <xdr:row>112</xdr:row>
      <xdr:rowOff>0</xdr:rowOff>
    </xdr:from>
    <xdr:to>
      <xdr:col>14</xdr:col>
      <xdr:colOff>0</xdr:colOff>
      <xdr:row>113</xdr:row>
      <xdr:rowOff>0</xdr:rowOff>
    </xdr:to>
    <xdr:sp macro="" textlink="">
      <xdr:nvSpPr>
        <xdr:cNvPr id="101" name="Solver_shape$N$113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/>
      </xdr:nvSpPr>
      <xdr:spPr bwMode="auto">
        <a:xfrm>
          <a:off x="5467350" y="20497800"/>
          <a:ext cx="152400" cy="152400"/>
        </a:xfrm>
        <a:prstGeom prst="flowChartConnector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0</xdr:colOff>
      <xdr:row>112</xdr:row>
      <xdr:rowOff>76200</xdr:rowOff>
    </xdr:from>
    <xdr:to>
      <xdr:col>13</xdr:col>
      <xdr:colOff>0</xdr:colOff>
      <xdr:row>112</xdr:row>
      <xdr:rowOff>76200</xdr:rowOff>
    </xdr:to>
    <xdr:cxnSp macro="">
      <xdr:nvCxnSpPr>
        <xdr:cNvPr id="102" name="Solver_line$N$113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CxnSpPr/>
      </xdr:nvCxnSpPr>
      <xdr:spPr bwMode="auto">
        <a:xfrm>
          <a:off x="4248150" y="205740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107</xdr:row>
      <xdr:rowOff>76200</xdr:rowOff>
    </xdr:from>
    <xdr:to>
      <xdr:col>15</xdr:col>
      <xdr:colOff>0</xdr:colOff>
      <xdr:row>112</xdr:row>
      <xdr:rowOff>76200</xdr:rowOff>
    </xdr:to>
    <xdr:cxnSp macro="">
      <xdr:nvCxnSpPr>
        <xdr:cNvPr id="103" name="Solver_shapecon$R$108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CxnSpPr/>
      </xdr:nvCxnSpPr>
      <xdr:spPr bwMode="auto">
        <a:xfrm flipV="1">
          <a:off x="5619750" y="196596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107</xdr:row>
      <xdr:rowOff>0</xdr:rowOff>
    </xdr:from>
    <xdr:to>
      <xdr:col>18</xdr:col>
      <xdr:colOff>0</xdr:colOff>
      <xdr:row>108</xdr:row>
      <xdr:rowOff>0</xdr:rowOff>
    </xdr:to>
    <xdr:sp macro="" textlink="">
      <xdr:nvSpPr>
        <xdr:cNvPr id="104" name="Solver_shape$R$108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/>
      </xdr:nvSpPr>
      <xdr:spPr bwMode="auto">
        <a:xfrm rot="16200000">
          <a:off x="7086600" y="195834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107</xdr:row>
      <xdr:rowOff>76200</xdr:rowOff>
    </xdr:from>
    <xdr:to>
      <xdr:col>17</xdr:col>
      <xdr:colOff>0</xdr:colOff>
      <xdr:row>107</xdr:row>
      <xdr:rowOff>76200</xdr:rowOff>
    </xdr:to>
    <xdr:cxnSp macro="">
      <xdr:nvCxnSpPr>
        <xdr:cNvPr id="105" name="Solver_line$R$108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CxnSpPr/>
      </xdr:nvCxnSpPr>
      <xdr:spPr bwMode="auto">
        <a:xfrm>
          <a:off x="5867400" y="196596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112</xdr:row>
      <xdr:rowOff>76200</xdr:rowOff>
    </xdr:from>
    <xdr:to>
      <xdr:col>15</xdr:col>
      <xdr:colOff>0</xdr:colOff>
      <xdr:row>112</xdr:row>
      <xdr:rowOff>76200</xdr:rowOff>
    </xdr:to>
    <xdr:cxnSp macro="">
      <xdr:nvCxnSpPr>
        <xdr:cNvPr id="106" name="Solver_shapecon$R$113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CxnSpPr/>
      </xdr:nvCxnSpPr>
      <xdr:spPr bwMode="auto">
        <a:xfrm>
          <a:off x="5619750" y="20574000"/>
          <a:ext cx="24765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112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07" name="Solver_shape$R$113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/>
      </xdr:nvSpPr>
      <xdr:spPr bwMode="auto">
        <a:xfrm rot="16200000">
          <a:off x="7086600" y="204978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112</xdr:row>
      <xdr:rowOff>76200</xdr:rowOff>
    </xdr:from>
    <xdr:to>
      <xdr:col>17</xdr:col>
      <xdr:colOff>0</xdr:colOff>
      <xdr:row>112</xdr:row>
      <xdr:rowOff>76200</xdr:rowOff>
    </xdr:to>
    <xdr:cxnSp macro="">
      <xdr:nvCxnSpPr>
        <xdr:cNvPr id="108" name="Solver_line$R$113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CxnSpPr/>
      </xdr:nvCxnSpPr>
      <xdr:spPr bwMode="auto">
        <a:xfrm>
          <a:off x="5867400" y="205740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112</xdr:row>
      <xdr:rowOff>76200</xdr:rowOff>
    </xdr:from>
    <xdr:to>
      <xdr:col>15</xdr:col>
      <xdr:colOff>0</xdr:colOff>
      <xdr:row>117</xdr:row>
      <xdr:rowOff>76200</xdr:rowOff>
    </xdr:to>
    <xdr:cxnSp macro="">
      <xdr:nvCxnSpPr>
        <xdr:cNvPr id="109" name="Solver_shapecon$R$118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CxnSpPr/>
      </xdr:nvCxnSpPr>
      <xdr:spPr bwMode="auto">
        <a:xfrm>
          <a:off x="5619750" y="205740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117</xdr:row>
      <xdr:rowOff>0</xdr:rowOff>
    </xdr:from>
    <xdr:to>
      <xdr:col>18</xdr:col>
      <xdr:colOff>0</xdr:colOff>
      <xdr:row>118</xdr:row>
      <xdr:rowOff>0</xdr:rowOff>
    </xdr:to>
    <xdr:sp macro="" textlink="">
      <xdr:nvSpPr>
        <xdr:cNvPr id="110" name="Solver_shape$R$118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/>
      </xdr:nvSpPr>
      <xdr:spPr bwMode="auto">
        <a:xfrm rot="16200000">
          <a:off x="7086600" y="214122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117</xdr:row>
      <xdr:rowOff>76200</xdr:rowOff>
    </xdr:from>
    <xdr:to>
      <xdr:col>17</xdr:col>
      <xdr:colOff>0</xdr:colOff>
      <xdr:row>117</xdr:row>
      <xdr:rowOff>76200</xdr:rowOff>
    </xdr:to>
    <xdr:cxnSp macro="">
      <xdr:nvCxnSpPr>
        <xdr:cNvPr id="111" name="Solver_line$R$118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CxnSpPr/>
      </xdr:nvCxnSpPr>
      <xdr:spPr bwMode="auto">
        <a:xfrm>
          <a:off x="5867400" y="214884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0</xdr:colOff>
      <xdr:row>112</xdr:row>
      <xdr:rowOff>76200</xdr:rowOff>
    </xdr:from>
    <xdr:to>
      <xdr:col>11</xdr:col>
      <xdr:colOff>0</xdr:colOff>
      <xdr:row>127</xdr:row>
      <xdr:rowOff>76200</xdr:rowOff>
    </xdr:to>
    <xdr:cxnSp macro="">
      <xdr:nvCxnSpPr>
        <xdr:cNvPr id="112" name="Solver_shapecon$N$128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CxnSpPr/>
      </xdr:nvCxnSpPr>
      <xdr:spPr bwMode="auto">
        <a:xfrm>
          <a:off x="4000500" y="20574000"/>
          <a:ext cx="247650" cy="27432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13</xdr:col>
      <xdr:colOff>0</xdr:colOff>
      <xdr:row>127</xdr:row>
      <xdr:rowOff>0</xdr:rowOff>
    </xdr:from>
    <xdr:to>
      <xdr:col>14</xdr:col>
      <xdr:colOff>0</xdr:colOff>
      <xdr:row>128</xdr:row>
      <xdr:rowOff>0</xdr:rowOff>
    </xdr:to>
    <xdr:sp macro="" textlink="">
      <xdr:nvSpPr>
        <xdr:cNvPr id="113" name="Solver_shape$N$128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/>
      </xdr:nvSpPr>
      <xdr:spPr bwMode="auto">
        <a:xfrm>
          <a:off x="5467350" y="23241000"/>
          <a:ext cx="152400" cy="152400"/>
        </a:xfrm>
        <a:prstGeom prst="flowChartConnector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0</xdr:colOff>
      <xdr:row>127</xdr:row>
      <xdr:rowOff>76200</xdr:rowOff>
    </xdr:from>
    <xdr:to>
      <xdr:col>13</xdr:col>
      <xdr:colOff>0</xdr:colOff>
      <xdr:row>127</xdr:row>
      <xdr:rowOff>76200</xdr:rowOff>
    </xdr:to>
    <xdr:cxnSp macro="">
      <xdr:nvCxnSpPr>
        <xdr:cNvPr id="114" name="Solver_line$N$128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CxnSpPr/>
      </xdr:nvCxnSpPr>
      <xdr:spPr bwMode="auto">
        <a:xfrm>
          <a:off x="4248150" y="233172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122</xdr:row>
      <xdr:rowOff>76200</xdr:rowOff>
    </xdr:from>
    <xdr:to>
      <xdr:col>15</xdr:col>
      <xdr:colOff>0</xdr:colOff>
      <xdr:row>127</xdr:row>
      <xdr:rowOff>76200</xdr:rowOff>
    </xdr:to>
    <xdr:cxnSp macro="">
      <xdr:nvCxnSpPr>
        <xdr:cNvPr id="115" name="Solver_shapecon$R$123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 bwMode="auto">
        <a:xfrm flipV="1">
          <a:off x="5619750" y="224028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122</xdr:row>
      <xdr:rowOff>0</xdr:rowOff>
    </xdr:from>
    <xdr:to>
      <xdr:col>18</xdr:col>
      <xdr:colOff>0</xdr:colOff>
      <xdr:row>123</xdr:row>
      <xdr:rowOff>0</xdr:rowOff>
    </xdr:to>
    <xdr:sp macro="" textlink="">
      <xdr:nvSpPr>
        <xdr:cNvPr id="116" name="Solver_shape$R$123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/>
      </xdr:nvSpPr>
      <xdr:spPr bwMode="auto">
        <a:xfrm rot="16200000">
          <a:off x="7086600" y="223266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122</xdr:row>
      <xdr:rowOff>76200</xdr:rowOff>
    </xdr:from>
    <xdr:to>
      <xdr:col>17</xdr:col>
      <xdr:colOff>0</xdr:colOff>
      <xdr:row>122</xdr:row>
      <xdr:rowOff>76200</xdr:rowOff>
    </xdr:to>
    <xdr:cxnSp macro="">
      <xdr:nvCxnSpPr>
        <xdr:cNvPr id="117" name="Solver_line$R$123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 bwMode="auto">
        <a:xfrm>
          <a:off x="5867400" y="224028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127</xdr:row>
      <xdr:rowOff>76200</xdr:rowOff>
    </xdr:from>
    <xdr:to>
      <xdr:col>15</xdr:col>
      <xdr:colOff>0</xdr:colOff>
      <xdr:row>127</xdr:row>
      <xdr:rowOff>76200</xdr:rowOff>
    </xdr:to>
    <xdr:cxnSp macro="">
      <xdr:nvCxnSpPr>
        <xdr:cNvPr id="118" name="Solver_shapecon$R$128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CxnSpPr/>
      </xdr:nvCxnSpPr>
      <xdr:spPr bwMode="auto">
        <a:xfrm>
          <a:off x="5619750" y="23317200"/>
          <a:ext cx="24765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127</xdr:row>
      <xdr:rowOff>0</xdr:rowOff>
    </xdr:from>
    <xdr:to>
      <xdr:col>18</xdr:col>
      <xdr:colOff>0</xdr:colOff>
      <xdr:row>128</xdr:row>
      <xdr:rowOff>0</xdr:rowOff>
    </xdr:to>
    <xdr:sp macro="" textlink="">
      <xdr:nvSpPr>
        <xdr:cNvPr id="119" name="Solver_shape$R$128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/>
      </xdr:nvSpPr>
      <xdr:spPr bwMode="auto">
        <a:xfrm rot="16200000">
          <a:off x="7086600" y="232410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127</xdr:row>
      <xdr:rowOff>76200</xdr:rowOff>
    </xdr:from>
    <xdr:to>
      <xdr:col>17</xdr:col>
      <xdr:colOff>0</xdr:colOff>
      <xdr:row>127</xdr:row>
      <xdr:rowOff>76200</xdr:rowOff>
    </xdr:to>
    <xdr:cxnSp macro="">
      <xdr:nvCxnSpPr>
        <xdr:cNvPr id="120" name="Solver_line$R$128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CxnSpPr/>
      </xdr:nvCxnSpPr>
      <xdr:spPr bwMode="auto">
        <a:xfrm>
          <a:off x="5867400" y="233172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127</xdr:row>
      <xdr:rowOff>76200</xdr:rowOff>
    </xdr:from>
    <xdr:to>
      <xdr:col>15</xdr:col>
      <xdr:colOff>0</xdr:colOff>
      <xdr:row>132</xdr:row>
      <xdr:rowOff>76200</xdr:rowOff>
    </xdr:to>
    <xdr:cxnSp macro="">
      <xdr:nvCxnSpPr>
        <xdr:cNvPr id="121" name="Solver_shapecon$R$133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CxnSpPr/>
      </xdr:nvCxnSpPr>
      <xdr:spPr bwMode="auto">
        <a:xfrm>
          <a:off x="5619750" y="23317200"/>
          <a:ext cx="247650" cy="9144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17</xdr:col>
      <xdr:colOff>0</xdr:colOff>
      <xdr:row>132</xdr:row>
      <xdr:rowOff>0</xdr:rowOff>
    </xdr:from>
    <xdr:to>
      <xdr:col>18</xdr:col>
      <xdr:colOff>0</xdr:colOff>
      <xdr:row>133</xdr:row>
      <xdr:rowOff>0</xdr:rowOff>
    </xdr:to>
    <xdr:sp macro="" textlink="">
      <xdr:nvSpPr>
        <xdr:cNvPr id="122" name="Solver_shape$R$133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/>
      </xdr:nvSpPr>
      <xdr:spPr bwMode="auto">
        <a:xfrm rot="16200000">
          <a:off x="7086600" y="24155400"/>
          <a:ext cx="152400" cy="152400"/>
        </a:xfrm>
        <a:prstGeom prst="flowChartExtract">
          <a:avLst/>
        </a:prstGeom>
        <a:noFill/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0"/>
                </a:srgbClr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132</xdr:row>
      <xdr:rowOff>76200</xdr:rowOff>
    </xdr:from>
    <xdr:to>
      <xdr:col>17</xdr:col>
      <xdr:colOff>0</xdr:colOff>
      <xdr:row>132</xdr:row>
      <xdr:rowOff>76200</xdr:rowOff>
    </xdr:to>
    <xdr:cxnSp macro="">
      <xdr:nvCxnSpPr>
        <xdr:cNvPr id="123" name="Solver_line$R$133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CxnSpPr/>
      </xdr:nvCxnSpPr>
      <xdr:spPr bwMode="auto">
        <a:xfrm>
          <a:off x="5867400" y="24231600"/>
          <a:ext cx="12192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workbookViewId="0">
      <selection activeCell="B12" sqref="B12"/>
    </sheetView>
  </sheetViews>
  <sheetFormatPr defaultRowHeight="15" x14ac:dyDescent="0.25"/>
  <cols>
    <col min="1" max="1" width="19.85546875" customWidth="1"/>
    <col min="5" max="5" width="12.85546875" customWidth="1"/>
  </cols>
  <sheetData>
    <row r="1" spans="1:4" ht="15.75" x14ac:dyDescent="0.25">
      <c r="B1" s="1"/>
      <c r="C1" s="2" t="s">
        <v>0</v>
      </c>
    </row>
    <row r="2" spans="1:4" x14ac:dyDescent="0.25">
      <c r="A2" s="3"/>
      <c r="B2" s="4" t="s">
        <v>1</v>
      </c>
      <c r="C2" s="5"/>
      <c r="D2" s="5"/>
    </row>
    <row r="3" spans="1:4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4" x14ac:dyDescent="0.25">
      <c r="A4" s="3" t="s">
        <v>3</v>
      </c>
      <c r="B4" s="6">
        <v>0.16</v>
      </c>
      <c r="C4" s="6">
        <v>0.03</v>
      </c>
      <c r="D4" s="6">
        <v>0.01</v>
      </c>
    </row>
    <row r="5" spans="1:4" x14ac:dyDescent="0.25">
      <c r="A5" s="3" t="s">
        <v>4</v>
      </c>
      <c r="B5" s="6">
        <v>3.5000000000000003E-2</v>
      </c>
      <c r="C5" s="6">
        <v>0.28000000000000003</v>
      </c>
      <c r="D5" s="6">
        <v>3.5000000000000003E-2</v>
      </c>
    </row>
    <row r="6" spans="1:4" x14ac:dyDescent="0.25">
      <c r="A6" s="3" t="s">
        <v>5</v>
      </c>
      <c r="B6" s="6">
        <v>2.2499999999999999E-2</v>
      </c>
      <c r="C6" s="6">
        <v>4.4999999999999998E-2</v>
      </c>
      <c r="D6" s="6">
        <v>0.38250000000000001</v>
      </c>
    </row>
    <row r="7" spans="1:4" x14ac:dyDescent="0.25">
      <c r="A7" s="3"/>
    </row>
    <row r="8" spans="1:4" ht="15.75" x14ac:dyDescent="0.25">
      <c r="A8" s="3"/>
      <c r="C8" s="2" t="s">
        <v>6</v>
      </c>
    </row>
    <row r="9" spans="1:4" ht="15.75" x14ac:dyDescent="0.25">
      <c r="A9" s="3"/>
      <c r="C9" s="2" t="s">
        <v>7</v>
      </c>
    </row>
    <row r="10" spans="1:4" x14ac:dyDescent="0.25">
      <c r="A10" s="3"/>
      <c r="B10" s="4" t="s">
        <v>1</v>
      </c>
      <c r="C10" s="5"/>
      <c r="D10" s="5"/>
    </row>
    <row r="11" spans="1:4" x14ac:dyDescent="0.25">
      <c r="A11" s="3" t="s">
        <v>2</v>
      </c>
      <c r="B11" s="3" t="s">
        <v>3</v>
      </c>
      <c r="C11" s="3" t="s">
        <v>4</v>
      </c>
      <c r="D11" s="3" t="s">
        <v>5</v>
      </c>
    </row>
    <row r="12" spans="1:4" x14ac:dyDescent="0.25">
      <c r="A12" s="3" t="s">
        <v>3</v>
      </c>
      <c r="B12" s="6"/>
      <c r="C12" s="6"/>
      <c r="D12" s="6"/>
    </row>
    <row r="13" spans="1:4" x14ac:dyDescent="0.25">
      <c r="A13" s="3" t="s">
        <v>4</v>
      </c>
      <c r="B13" s="6"/>
      <c r="C13" s="6"/>
      <c r="D13" s="6"/>
    </row>
    <row r="14" spans="1:4" x14ac:dyDescent="0.25">
      <c r="A14" s="3" t="s">
        <v>5</v>
      </c>
      <c r="B14" s="6"/>
      <c r="C14" s="6"/>
      <c r="D14" s="6"/>
    </row>
    <row r="15" spans="1:4" x14ac:dyDescent="0.25">
      <c r="A15" s="3"/>
    </row>
    <row r="16" spans="1:4" x14ac:dyDescent="0.25">
      <c r="A1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35"/>
  <sheetViews>
    <sheetView tabSelected="1" topLeftCell="A16" zoomScale="78" zoomScaleNormal="78" workbookViewId="0">
      <selection activeCell="D43" sqref="D43"/>
    </sheetView>
  </sheetViews>
  <sheetFormatPr defaultRowHeight="15" x14ac:dyDescent="0.25"/>
  <cols>
    <col min="2" max="2" width="2.28515625" customWidth="1"/>
    <col min="3" max="3" width="3.7109375" customWidth="1"/>
    <col min="6" max="6" width="2.28515625" customWidth="1"/>
    <col min="7" max="7" width="3.7109375" customWidth="1"/>
    <col min="10" max="10" width="2.28515625" customWidth="1"/>
    <col min="11" max="11" width="3.7109375" customWidth="1"/>
    <col min="14" max="14" width="2.28515625" customWidth="1"/>
    <col min="15" max="15" width="3.7109375" customWidth="1"/>
    <col min="18" max="18" width="2.28515625" customWidth="1"/>
  </cols>
  <sheetData>
    <row r="1" spans="12:25" ht="15" customHeight="1" x14ac:dyDescent="0.25">
      <c r="P1" s="7"/>
    </row>
    <row r="2" spans="12:25" ht="15" customHeight="1" x14ac:dyDescent="0.25">
      <c r="P2" t="s">
        <v>8</v>
      </c>
      <c r="X2" s="7"/>
      <c r="Y2" s="8" t="s">
        <v>9</v>
      </c>
    </row>
    <row r="3" spans="12:25" ht="12" customHeight="1" x14ac:dyDescent="0.25">
      <c r="S3">
        <f>SUM($P$4,$L$9,$H$24,$D$69)</f>
        <v>0</v>
      </c>
    </row>
    <row r="4" spans="12:25" ht="15" customHeight="1" x14ac:dyDescent="0.25">
      <c r="P4" s="9"/>
      <c r="Q4">
        <f>$S$3</f>
        <v>0</v>
      </c>
      <c r="X4" s="10"/>
      <c r="Y4" s="8" t="s">
        <v>10</v>
      </c>
    </row>
    <row r="5" spans="12:25" ht="15" customHeight="1" x14ac:dyDescent="0.25"/>
    <row r="6" spans="12:25" ht="15" customHeight="1" x14ac:dyDescent="0.25">
      <c r="P6" s="7"/>
      <c r="X6" s="9"/>
      <c r="Y6" s="8" t="s">
        <v>11</v>
      </c>
    </row>
    <row r="7" spans="12:25" ht="15" customHeight="1" x14ac:dyDescent="0.25">
      <c r="L7" t="s">
        <v>12</v>
      </c>
      <c r="P7" t="s">
        <v>13</v>
      </c>
    </row>
    <row r="8" spans="12:25" ht="12" customHeight="1" x14ac:dyDescent="0.25">
      <c r="S8">
        <f>SUM($P$9,$L$9,$H$24,$D$69)</f>
        <v>0</v>
      </c>
    </row>
    <row r="9" spans="12:25" ht="15" customHeight="1" x14ac:dyDescent="0.25">
      <c r="L9">
        <v>0</v>
      </c>
      <c r="M9" t="e">
        <f>IF(ABS(1-SUM($P$1,$P$6,$P$11))&lt;=0.00001,SUM($P$1*$Q$4,$P$6*$Q$9,$P$11*$Q$14),NA())</f>
        <v>#N/A</v>
      </c>
      <c r="P9" s="9"/>
      <c r="Q9">
        <f>$S$8</f>
        <v>0</v>
      </c>
    </row>
    <row r="10" spans="12:25" ht="15" customHeight="1" x14ac:dyDescent="0.25"/>
    <row r="11" spans="12:25" ht="15" customHeight="1" x14ac:dyDescent="0.25">
      <c r="P11" s="7"/>
    </row>
    <row r="12" spans="12:25" ht="15" customHeight="1" x14ac:dyDescent="0.25">
      <c r="P12" t="s">
        <v>14</v>
      </c>
    </row>
    <row r="13" spans="12:25" ht="12" customHeight="1" x14ac:dyDescent="0.25">
      <c r="S13">
        <f>SUM($P$14,$L$9,$H$24,$D$69)</f>
        <v>0</v>
      </c>
    </row>
    <row r="14" spans="12:25" ht="15" customHeight="1" x14ac:dyDescent="0.25">
      <c r="P14" s="9"/>
      <c r="Q14">
        <f>$S$13</f>
        <v>0</v>
      </c>
    </row>
    <row r="15" spans="12:25" ht="15" customHeight="1" x14ac:dyDescent="0.25"/>
    <row r="16" spans="12:25" ht="15" customHeight="1" x14ac:dyDescent="0.25">
      <c r="P16" s="7"/>
    </row>
    <row r="17" spans="8:19" ht="15" customHeight="1" x14ac:dyDescent="0.25">
      <c r="P17" t="s">
        <v>8</v>
      </c>
    </row>
    <row r="18" spans="8:19" ht="12" customHeight="1" x14ac:dyDescent="0.25">
      <c r="S18">
        <f>SUM($P$19,$L$24,$H$24,$D$69)</f>
        <v>0</v>
      </c>
    </row>
    <row r="19" spans="8:19" ht="15" customHeight="1" x14ac:dyDescent="0.25">
      <c r="P19" s="9"/>
      <c r="Q19">
        <f>$S$18</f>
        <v>0</v>
      </c>
    </row>
    <row r="20" spans="8:19" ht="15" customHeight="1" x14ac:dyDescent="0.25"/>
    <row r="21" spans="8:19" ht="15" customHeight="1" x14ac:dyDescent="0.25">
      <c r="H21" s="10"/>
      <c r="P21" s="7"/>
    </row>
    <row r="22" spans="8:19" ht="15" customHeight="1" x14ac:dyDescent="0.25">
      <c r="H22" t="s">
        <v>15</v>
      </c>
      <c r="L22" t="s">
        <v>16</v>
      </c>
      <c r="P22" t="s">
        <v>13</v>
      </c>
    </row>
    <row r="23" spans="8:19" ht="12" customHeight="1" x14ac:dyDescent="0.25">
      <c r="J23" t="e">
        <f>IF($I$24=$M$9,1,IF($I$24=$M$24,2,IF($I$24=$M$39,3)))</f>
        <v>#N/A</v>
      </c>
      <c r="S23">
        <f>SUM($P$24,$L$24,$H$24,$D$69)</f>
        <v>0</v>
      </c>
    </row>
    <row r="24" spans="8:19" ht="15" customHeight="1" x14ac:dyDescent="0.25">
      <c r="H24">
        <v>0</v>
      </c>
      <c r="I24" t="e">
        <f>MAX($M$9,$M$24,$M$39)</f>
        <v>#N/A</v>
      </c>
      <c r="L24">
        <v>0</v>
      </c>
      <c r="M24" t="e">
        <f>IF(ABS(1-SUM($P$16,$P$21,$P$26))&lt;=0.00001,SUM($P$16*$Q$19,$P$21*$Q$24,$P$26*$Q$29),NA())</f>
        <v>#N/A</v>
      </c>
      <c r="P24" s="9"/>
      <c r="Q24">
        <f>$S$23</f>
        <v>0</v>
      </c>
    </row>
    <row r="25" spans="8:19" ht="15" customHeight="1" x14ac:dyDescent="0.25"/>
    <row r="26" spans="8:19" ht="15" customHeight="1" x14ac:dyDescent="0.25">
      <c r="P26" s="7"/>
    </row>
    <row r="27" spans="8:19" ht="15" customHeight="1" x14ac:dyDescent="0.25">
      <c r="P27" t="s">
        <v>14</v>
      </c>
    </row>
    <row r="28" spans="8:19" ht="12" customHeight="1" x14ac:dyDescent="0.25">
      <c r="S28">
        <f>SUM($P$29,$L$24,$H$24,$D$69)</f>
        <v>0</v>
      </c>
    </row>
    <row r="29" spans="8:19" ht="15" customHeight="1" x14ac:dyDescent="0.25">
      <c r="P29" s="9"/>
      <c r="Q29">
        <f>$S$28</f>
        <v>0</v>
      </c>
    </row>
    <row r="30" spans="8:19" ht="15" customHeight="1" x14ac:dyDescent="0.25"/>
    <row r="31" spans="8:19" ht="15" customHeight="1" x14ac:dyDescent="0.25">
      <c r="P31" s="7"/>
    </row>
    <row r="32" spans="8:19" ht="15" customHeight="1" x14ac:dyDescent="0.25">
      <c r="P32" t="s">
        <v>8</v>
      </c>
    </row>
    <row r="33" spans="12:19" ht="12" customHeight="1" x14ac:dyDescent="0.25">
      <c r="S33">
        <f>SUM($P$34,$L$39,$H$24,$D$69)</f>
        <v>0</v>
      </c>
    </row>
    <row r="34" spans="12:19" ht="15" customHeight="1" x14ac:dyDescent="0.25">
      <c r="P34" s="9"/>
      <c r="Q34">
        <f>$S$33</f>
        <v>0</v>
      </c>
    </row>
    <row r="35" spans="12:19" ht="15" customHeight="1" x14ac:dyDescent="0.25"/>
    <row r="36" spans="12:19" ht="15" customHeight="1" x14ac:dyDescent="0.25">
      <c r="P36" s="7"/>
    </row>
    <row r="37" spans="12:19" ht="15" customHeight="1" x14ac:dyDescent="0.25">
      <c r="L37" t="s">
        <v>17</v>
      </c>
      <c r="P37" t="s">
        <v>13</v>
      </c>
    </row>
    <row r="38" spans="12:19" ht="12" customHeight="1" x14ac:dyDescent="0.25">
      <c r="S38">
        <f>SUM($P$39,$L$39,$H$24,$D$69)</f>
        <v>0</v>
      </c>
    </row>
    <row r="39" spans="12:19" ht="15" customHeight="1" x14ac:dyDescent="0.25">
      <c r="L39">
        <v>0</v>
      </c>
      <c r="M39" t="e">
        <f>IF(ABS(1-SUM($P$31,$P$36,$P$41))&lt;=0.00001,SUM($P$31*$Q$34,$P$36*$Q$39,$P$41*$Q$44),NA())</f>
        <v>#N/A</v>
      </c>
      <c r="P39" s="9"/>
      <c r="Q39">
        <f>$S$38</f>
        <v>0</v>
      </c>
    </row>
    <row r="40" spans="12:19" ht="15" customHeight="1" x14ac:dyDescent="0.25"/>
    <row r="41" spans="12:19" ht="15" customHeight="1" x14ac:dyDescent="0.25">
      <c r="P41" s="7"/>
    </row>
    <row r="42" spans="12:19" ht="15" customHeight="1" x14ac:dyDescent="0.25">
      <c r="P42" t="s">
        <v>14</v>
      </c>
    </row>
    <row r="43" spans="12:19" ht="12" customHeight="1" x14ac:dyDescent="0.25">
      <c r="S43">
        <f>SUM($P$44,$L$39,$H$24,$D$69)</f>
        <v>0</v>
      </c>
    </row>
    <row r="44" spans="12:19" ht="15" customHeight="1" x14ac:dyDescent="0.25">
      <c r="P44" s="9"/>
      <c r="Q44">
        <f>$S$43</f>
        <v>0</v>
      </c>
    </row>
    <row r="45" spans="12:19" ht="15" customHeight="1" x14ac:dyDescent="0.25"/>
    <row r="46" spans="12:19" ht="15" customHeight="1" x14ac:dyDescent="0.25">
      <c r="P46" s="7"/>
    </row>
    <row r="47" spans="12:19" ht="15" customHeight="1" x14ac:dyDescent="0.25">
      <c r="P47" t="s">
        <v>8</v>
      </c>
    </row>
    <row r="48" spans="12:19" ht="12" customHeight="1" x14ac:dyDescent="0.25">
      <c r="S48">
        <f>SUM($P$49,$L$54,$H$69,$D$69)</f>
        <v>0</v>
      </c>
    </row>
    <row r="49" spans="12:19" ht="15" customHeight="1" x14ac:dyDescent="0.25">
      <c r="P49" s="9"/>
      <c r="Q49">
        <f>$S$48</f>
        <v>0</v>
      </c>
    </row>
    <row r="50" spans="12:19" ht="15" customHeight="1" x14ac:dyDescent="0.25"/>
    <row r="51" spans="12:19" ht="15" customHeight="1" x14ac:dyDescent="0.25">
      <c r="P51" s="7"/>
    </row>
    <row r="52" spans="12:19" ht="15" customHeight="1" x14ac:dyDescent="0.25">
      <c r="L52" t="s">
        <v>12</v>
      </c>
      <c r="P52" t="s">
        <v>13</v>
      </c>
    </row>
    <row r="53" spans="12:19" ht="12" customHeight="1" x14ac:dyDescent="0.25">
      <c r="S53">
        <f>SUM($P$54,$L$54,$H$69,$D$69)</f>
        <v>0</v>
      </c>
    </row>
    <row r="54" spans="12:19" ht="15" customHeight="1" x14ac:dyDescent="0.25">
      <c r="L54">
        <v>0</v>
      </c>
      <c r="M54" t="e">
        <f>IF(ABS(1-SUM($P$46,$P$51,$P$56))&lt;=0.00001,SUM($P$46*$Q$49,$P$51*$Q$54,$P$56*$Q$59),NA())</f>
        <v>#N/A</v>
      </c>
      <c r="P54" s="9"/>
      <c r="Q54">
        <f>$S$53</f>
        <v>0</v>
      </c>
    </row>
    <row r="55" spans="12:19" ht="15" customHeight="1" x14ac:dyDescent="0.25"/>
    <row r="56" spans="12:19" ht="15" customHeight="1" x14ac:dyDescent="0.25">
      <c r="P56" s="7"/>
    </row>
    <row r="57" spans="12:19" ht="15" customHeight="1" x14ac:dyDescent="0.25">
      <c r="P57" t="s">
        <v>14</v>
      </c>
    </row>
    <row r="58" spans="12:19" ht="12" customHeight="1" x14ac:dyDescent="0.25">
      <c r="S58">
        <f>SUM($P$59,$L$54,$H$69,$D$69)</f>
        <v>0</v>
      </c>
    </row>
    <row r="59" spans="12:19" ht="15" customHeight="1" x14ac:dyDescent="0.25">
      <c r="P59" s="9"/>
      <c r="Q59">
        <f>$S$58</f>
        <v>0</v>
      </c>
    </row>
    <row r="60" spans="12:19" ht="15" customHeight="1" x14ac:dyDescent="0.25"/>
    <row r="61" spans="12:19" ht="15" customHeight="1" x14ac:dyDescent="0.25">
      <c r="P61" s="7"/>
    </row>
    <row r="62" spans="12:19" ht="15" customHeight="1" x14ac:dyDescent="0.25">
      <c r="P62" t="s">
        <v>8</v>
      </c>
    </row>
    <row r="63" spans="12:19" ht="12" customHeight="1" x14ac:dyDescent="0.25">
      <c r="S63">
        <f>SUM($P$64,$L$69,$H$69,$D$69)</f>
        <v>0</v>
      </c>
    </row>
    <row r="64" spans="12:19" ht="15" customHeight="1" x14ac:dyDescent="0.25">
      <c r="P64" s="9"/>
      <c r="Q64">
        <f>$S$63</f>
        <v>0</v>
      </c>
    </row>
    <row r="65" spans="1:19" ht="15" customHeight="1" x14ac:dyDescent="0.25"/>
    <row r="66" spans="1:19" ht="15" customHeight="1" x14ac:dyDescent="0.25">
      <c r="H66" s="10"/>
      <c r="P66" s="7"/>
    </row>
    <row r="67" spans="1:19" ht="15" customHeight="1" x14ac:dyDescent="0.25">
      <c r="D67" t="s">
        <v>18</v>
      </c>
      <c r="H67" t="s">
        <v>19</v>
      </c>
      <c r="L67" t="s">
        <v>16</v>
      </c>
      <c r="P67" t="s">
        <v>13</v>
      </c>
    </row>
    <row r="68" spans="1:19" ht="12" customHeight="1" x14ac:dyDescent="0.25">
      <c r="B68" t="e">
        <f>IF($A$69=$E$69,1)</f>
        <v>#N/A</v>
      </c>
      <c r="J68" t="e">
        <f>IF($I$69=$M$54,1,IF($I$69=$M$69,2,IF($I$69=$M$84,3)))</f>
        <v>#N/A</v>
      </c>
      <c r="S68">
        <f>SUM($P$69,$L$69,$H$69,$D$69)</f>
        <v>0</v>
      </c>
    </row>
    <row r="69" spans="1:19" ht="15" customHeight="1" x14ac:dyDescent="0.25">
      <c r="A69" t="e">
        <f>MAX($E$69)</f>
        <v>#N/A</v>
      </c>
      <c r="D69">
        <v>0</v>
      </c>
      <c r="E69" t="e">
        <f>IF(ABS(1-SUM($H$21,$H$66,$H$111))&lt;=0.00001,SUM($H$21*$I$24,$H$66*$I$69,$H$111*$I$114),NA())</f>
        <v>#N/A</v>
      </c>
      <c r="H69">
        <v>0</v>
      </c>
      <c r="I69" t="e">
        <f>MAX($M$54,$M$69,$M$84)</f>
        <v>#N/A</v>
      </c>
      <c r="L69">
        <v>0</v>
      </c>
      <c r="M69" t="e">
        <f>IF(ABS(1-SUM($P$61,$P$66,$P$71))&lt;=0.00001,SUM($P$61*$Q$64,$P$66*$Q$69,$P$71*$Q$74),NA())</f>
        <v>#N/A</v>
      </c>
      <c r="P69" s="9"/>
      <c r="Q69">
        <f>$S$68</f>
        <v>0</v>
      </c>
    </row>
    <row r="70" spans="1:19" ht="15" customHeight="1" x14ac:dyDescent="0.25"/>
    <row r="71" spans="1:19" ht="15" customHeight="1" x14ac:dyDescent="0.25">
      <c r="P71" s="7"/>
    </row>
    <row r="72" spans="1:19" ht="15" customHeight="1" x14ac:dyDescent="0.25">
      <c r="P72" t="s">
        <v>14</v>
      </c>
    </row>
    <row r="73" spans="1:19" ht="12" customHeight="1" x14ac:dyDescent="0.25">
      <c r="S73">
        <f>SUM($P$74,$L$69,$H$69,$D$69)</f>
        <v>0</v>
      </c>
    </row>
    <row r="74" spans="1:19" ht="15" customHeight="1" x14ac:dyDescent="0.25">
      <c r="P74" s="9"/>
      <c r="Q74">
        <f>$S$73</f>
        <v>0</v>
      </c>
    </row>
    <row r="75" spans="1:19" ht="15" customHeight="1" x14ac:dyDescent="0.25"/>
    <row r="76" spans="1:19" ht="15" customHeight="1" x14ac:dyDescent="0.25">
      <c r="P76" s="7"/>
    </row>
    <row r="77" spans="1:19" ht="15" customHeight="1" x14ac:dyDescent="0.25">
      <c r="P77" t="s">
        <v>8</v>
      </c>
    </row>
    <row r="78" spans="1:19" ht="12" customHeight="1" x14ac:dyDescent="0.25">
      <c r="S78">
        <f>SUM($P$79,$L$84,$H$69,$D$69)</f>
        <v>0</v>
      </c>
    </row>
    <row r="79" spans="1:19" ht="15" customHeight="1" x14ac:dyDescent="0.25">
      <c r="P79" s="9"/>
      <c r="Q79">
        <f>$S$78</f>
        <v>0</v>
      </c>
    </row>
    <row r="80" spans="1:19" ht="15" customHeight="1" x14ac:dyDescent="0.25"/>
    <row r="81" spans="12:19" ht="15" customHeight="1" x14ac:dyDescent="0.25">
      <c r="P81" s="7"/>
    </row>
    <row r="82" spans="12:19" ht="15" customHeight="1" x14ac:dyDescent="0.25">
      <c r="L82" t="s">
        <v>17</v>
      </c>
      <c r="P82" t="s">
        <v>13</v>
      </c>
    </row>
    <row r="83" spans="12:19" ht="12" customHeight="1" x14ac:dyDescent="0.25">
      <c r="S83">
        <f>SUM($P$84,$L$84,$H$69,$D$69)</f>
        <v>0</v>
      </c>
    </row>
    <row r="84" spans="12:19" ht="15" customHeight="1" x14ac:dyDescent="0.25">
      <c r="L84">
        <v>0</v>
      </c>
      <c r="M84" t="e">
        <f>IF(ABS(1-SUM($P$76,$P$81,$P$86))&lt;=0.00001,SUM($P$76*$Q$79,$P$81*$Q$84,$P$86*$Q$89),NA())</f>
        <v>#N/A</v>
      </c>
      <c r="P84" s="9"/>
      <c r="Q84">
        <f>$S$83</f>
        <v>0</v>
      </c>
    </row>
    <row r="85" spans="12:19" ht="15" customHeight="1" x14ac:dyDescent="0.25"/>
    <row r="86" spans="12:19" ht="15" customHeight="1" x14ac:dyDescent="0.25">
      <c r="P86" s="7"/>
    </row>
    <row r="87" spans="12:19" ht="15" customHeight="1" x14ac:dyDescent="0.25">
      <c r="P87" t="s">
        <v>14</v>
      </c>
    </row>
    <row r="88" spans="12:19" ht="12" customHeight="1" x14ac:dyDescent="0.25">
      <c r="S88">
        <f>SUM($P$89,$L$84,$H$69,$D$69)</f>
        <v>0</v>
      </c>
    </row>
    <row r="89" spans="12:19" ht="15" customHeight="1" x14ac:dyDescent="0.25">
      <c r="P89" s="9"/>
      <c r="Q89">
        <f>$S$88</f>
        <v>0</v>
      </c>
    </row>
    <row r="90" spans="12:19" ht="15" customHeight="1" x14ac:dyDescent="0.25"/>
    <row r="91" spans="12:19" ht="15" customHeight="1" x14ac:dyDescent="0.25">
      <c r="P91" s="7"/>
    </row>
    <row r="92" spans="12:19" ht="15" customHeight="1" x14ac:dyDescent="0.25">
      <c r="P92" t="s">
        <v>8</v>
      </c>
    </row>
    <row r="93" spans="12:19" ht="12" customHeight="1" x14ac:dyDescent="0.25">
      <c r="S93">
        <f>SUM($P$94,$L$99,$H$114,$D$69)</f>
        <v>0</v>
      </c>
    </row>
    <row r="94" spans="12:19" ht="15" customHeight="1" x14ac:dyDescent="0.25">
      <c r="P94" s="9"/>
      <c r="Q94">
        <f>$S$93</f>
        <v>0</v>
      </c>
    </row>
    <row r="95" spans="12:19" ht="15" customHeight="1" x14ac:dyDescent="0.25"/>
    <row r="96" spans="12:19" ht="15" customHeight="1" x14ac:dyDescent="0.25">
      <c r="P96" s="7"/>
    </row>
    <row r="97" spans="8:19" ht="15" customHeight="1" x14ac:dyDescent="0.25">
      <c r="L97" t="s">
        <v>12</v>
      </c>
      <c r="P97" t="s">
        <v>13</v>
      </c>
    </row>
    <row r="98" spans="8:19" ht="12" customHeight="1" x14ac:dyDescent="0.25">
      <c r="S98">
        <f>SUM($P$99,$L$99,$H$114,$D$69)</f>
        <v>0</v>
      </c>
    </row>
    <row r="99" spans="8:19" ht="15" customHeight="1" x14ac:dyDescent="0.25">
      <c r="L99">
        <v>0</v>
      </c>
      <c r="M99" t="e">
        <f>IF(ABS(1-SUM($P$91,$P$96,$P$101))&lt;=0.00001,SUM($P$91*$Q$94,$P$96*$Q$99,$P$101*$Q$104),NA())</f>
        <v>#N/A</v>
      </c>
      <c r="P99" s="9"/>
      <c r="Q99">
        <f>$S$98</f>
        <v>0</v>
      </c>
    </row>
    <row r="100" spans="8:19" ht="15" customHeight="1" x14ac:dyDescent="0.25"/>
    <row r="101" spans="8:19" ht="15" customHeight="1" x14ac:dyDescent="0.25">
      <c r="P101" s="7"/>
    </row>
    <row r="102" spans="8:19" ht="15" customHeight="1" x14ac:dyDescent="0.25">
      <c r="P102" t="s">
        <v>14</v>
      </c>
    </row>
    <row r="103" spans="8:19" ht="12" customHeight="1" x14ac:dyDescent="0.25">
      <c r="S103">
        <f>SUM($P$104,$L$99,$H$114,$D$69)</f>
        <v>0</v>
      </c>
    </row>
    <row r="104" spans="8:19" ht="15" customHeight="1" x14ac:dyDescent="0.25">
      <c r="P104" s="9"/>
      <c r="Q104">
        <f>$S$103</f>
        <v>0</v>
      </c>
    </row>
    <row r="105" spans="8:19" ht="15" customHeight="1" x14ac:dyDescent="0.25"/>
    <row r="106" spans="8:19" ht="15" customHeight="1" x14ac:dyDescent="0.25">
      <c r="P106" s="7"/>
    </row>
    <row r="107" spans="8:19" ht="15" customHeight="1" x14ac:dyDescent="0.25">
      <c r="P107" t="s">
        <v>8</v>
      </c>
    </row>
    <row r="108" spans="8:19" ht="12" customHeight="1" x14ac:dyDescent="0.25">
      <c r="S108">
        <f>SUM($P$109,$L$114,$H$114,$D$69)</f>
        <v>0</v>
      </c>
    </row>
    <row r="109" spans="8:19" ht="15" customHeight="1" x14ac:dyDescent="0.25">
      <c r="P109" s="9"/>
      <c r="Q109">
        <f>$S$108</f>
        <v>0</v>
      </c>
    </row>
    <row r="110" spans="8:19" ht="15" customHeight="1" x14ac:dyDescent="0.25"/>
    <row r="111" spans="8:19" ht="15" customHeight="1" x14ac:dyDescent="0.25">
      <c r="H111" s="10"/>
      <c r="P111" s="7"/>
    </row>
    <row r="112" spans="8:19" ht="15" customHeight="1" x14ac:dyDescent="0.25">
      <c r="H112" t="s">
        <v>20</v>
      </c>
      <c r="L112" t="s">
        <v>16</v>
      </c>
      <c r="P112" t="s">
        <v>13</v>
      </c>
    </row>
    <row r="113" spans="8:19" ht="12" customHeight="1" x14ac:dyDescent="0.25">
      <c r="J113" t="e">
        <f>IF($I$114=$M$99,1,IF($I$114=$M$114,2,IF($I$114=$M$129,3)))</f>
        <v>#N/A</v>
      </c>
      <c r="S113">
        <f>SUM($P$114,$L$114,$H$114,$D$69)</f>
        <v>0</v>
      </c>
    </row>
    <row r="114" spans="8:19" ht="15" customHeight="1" x14ac:dyDescent="0.25">
      <c r="H114">
        <v>0</v>
      </c>
      <c r="I114" t="e">
        <f>MAX($M$99,$M$114,$M$129)</f>
        <v>#N/A</v>
      </c>
      <c r="L114">
        <v>0</v>
      </c>
      <c r="M114" t="e">
        <f>IF(ABS(1-SUM($P$106,$P$111,$P$116))&lt;=0.00001,SUM($P$106*$Q$109,$P$111*$Q$114,$P$116*$Q$119),NA())</f>
        <v>#N/A</v>
      </c>
      <c r="P114" s="9"/>
      <c r="Q114">
        <f>$S$113</f>
        <v>0</v>
      </c>
    </row>
    <row r="115" spans="8:19" ht="15" customHeight="1" x14ac:dyDescent="0.25"/>
    <row r="116" spans="8:19" ht="15" customHeight="1" x14ac:dyDescent="0.25">
      <c r="P116" s="7"/>
    </row>
    <row r="117" spans="8:19" ht="15" customHeight="1" x14ac:dyDescent="0.25">
      <c r="P117" t="s">
        <v>14</v>
      </c>
    </row>
    <row r="118" spans="8:19" ht="12" customHeight="1" x14ac:dyDescent="0.25">
      <c r="S118">
        <f>SUM($P$119,$L$114,$H$114,$D$69)</f>
        <v>0</v>
      </c>
    </row>
    <row r="119" spans="8:19" ht="15" customHeight="1" x14ac:dyDescent="0.25">
      <c r="P119" s="9"/>
      <c r="Q119">
        <f>$S$118</f>
        <v>0</v>
      </c>
    </row>
    <row r="120" spans="8:19" ht="15" customHeight="1" x14ac:dyDescent="0.25"/>
    <row r="121" spans="8:19" ht="15" customHeight="1" x14ac:dyDescent="0.25">
      <c r="P121" s="7"/>
    </row>
    <row r="122" spans="8:19" ht="15" customHeight="1" x14ac:dyDescent="0.25">
      <c r="P122" t="s">
        <v>8</v>
      </c>
    </row>
    <row r="123" spans="8:19" ht="12" customHeight="1" x14ac:dyDescent="0.25">
      <c r="S123">
        <f>SUM($P$124,$L$129,$H$114,$D$69)</f>
        <v>0</v>
      </c>
    </row>
    <row r="124" spans="8:19" ht="15" customHeight="1" x14ac:dyDescent="0.25">
      <c r="P124" s="9"/>
      <c r="Q124">
        <f>$S$123</f>
        <v>0</v>
      </c>
    </row>
    <row r="125" spans="8:19" ht="15" customHeight="1" x14ac:dyDescent="0.25"/>
    <row r="126" spans="8:19" ht="15" customHeight="1" x14ac:dyDescent="0.25">
      <c r="P126" s="7"/>
    </row>
    <row r="127" spans="8:19" ht="15" customHeight="1" x14ac:dyDescent="0.25">
      <c r="L127" t="s">
        <v>17</v>
      </c>
      <c r="P127" t="s">
        <v>13</v>
      </c>
    </row>
    <row r="128" spans="8:19" ht="12" customHeight="1" x14ac:dyDescent="0.25">
      <c r="S128">
        <f>SUM($P$129,$L$129,$H$114,$D$69)</f>
        <v>0</v>
      </c>
    </row>
    <row r="129" spans="12:19" ht="15" customHeight="1" x14ac:dyDescent="0.25">
      <c r="L129">
        <v>0</v>
      </c>
      <c r="M129" t="e">
        <f>IF(ABS(1-SUM($P$121,$P$126,$P$131))&lt;=0.00001,SUM($P$121*$Q$124,$P$126*$Q$129,$P$131*$Q$134),NA())</f>
        <v>#N/A</v>
      </c>
      <c r="P129" s="9"/>
      <c r="Q129">
        <f>$S$128</f>
        <v>0</v>
      </c>
    </row>
    <row r="130" spans="12:19" ht="15" customHeight="1" x14ac:dyDescent="0.25"/>
    <row r="131" spans="12:19" ht="15" customHeight="1" x14ac:dyDescent="0.25">
      <c r="P131" s="7"/>
    </row>
    <row r="132" spans="12:19" ht="15" customHeight="1" x14ac:dyDescent="0.25">
      <c r="P132" t="s">
        <v>14</v>
      </c>
    </row>
    <row r="133" spans="12:19" ht="12" customHeight="1" x14ac:dyDescent="0.25">
      <c r="S133">
        <f>SUM($P$134,$L$129,$H$114,$D$69)</f>
        <v>0</v>
      </c>
    </row>
    <row r="134" spans="12:19" ht="15" customHeight="1" x14ac:dyDescent="0.25">
      <c r="P134" s="9"/>
      <c r="Q134">
        <f>$S$133</f>
        <v>0</v>
      </c>
    </row>
    <row r="135" spans="12:19" ht="1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a) Cond. Prob.</vt:lpstr>
      <vt:lpstr>c) Tree diagram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</dc:creator>
  <cp:lastModifiedBy>RICARDO SALVADOR TOVAR SILOS</cp:lastModifiedBy>
  <dcterms:created xsi:type="dcterms:W3CDTF">2017-02-28T03:23:12Z</dcterms:created>
  <dcterms:modified xsi:type="dcterms:W3CDTF">2018-02-19T03:41:32Z</dcterms:modified>
</cp:coreProperties>
</file>